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showInkAnnotation="0" codeName="ThisWorkbook" autoCompressPictures="0"/>
  <bookViews>
    <workbookView xWindow="140" yWindow="0" windowWidth="32580" windowHeight="20140" activeTab="2"/>
  </bookViews>
  <sheets>
    <sheet name="Sommaire" sheetId="3" r:id="rId1"/>
    <sheet name="Grille de revue" sheetId="1" r:id="rId2"/>
    <sheet name="Légende" sheetId="2" r:id="rId3"/>
  </sheets>
  <definedNames>
    <definedName name="Seuil">Légende!$B$35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15" i="1" l="1"/>
  <c r="B17" i="3"/>
  <c r="I12" i="1"/>
  <c r="I13" i="1"/>
  <c r="I14" i="1"/>
  <c r="I15" i="1"/>
  <c r="I16" i="1"/>
  <c r="I17" i="1"/>
  <c r="K18" i="1"/>
  <c r="I19" i="1"/>
  <c r="K11" i="1"/>
  <c r="L18" i="1"/>
  <c r="L11" i="1"/>
  <c r="M18" i="1"/>
  <c r="M11" i="1"/>
  <c r="O11" i="1"/>
  <c r="O18" i="1"/>
  <c r="K27" i="1"/>
  <c r="L27" i="1"/>
  <c r="M27" i="1"/>
  <c r="O27" i="1"/>
  <c r="K35" i="1"/>
  <c r="L35" i="1"/>
  <c r="M35" i="1"/>
  <c r="P35" i="1"/>
  <c r="O35" i="1"/>
  <c r="N35" i="1"/>
  <c r="N102" i="1"/>
  <c r="N105" i="1"/>
  <c r="N106" i="1"/>
  <c r="N110" i="1"/>
  <c r="N111" i="1"/>
  <c r="N112" i="1"/>
  <c r="N113" i="1"/>
  <c r="N114" i="1"/>
  <c r="N100" i="1"/>
  <c r="N99" i="1"/>
  <c r="N98" i="1"/>
  <c r="N97" i="1"/>
  <c r="N96" i="1"/>
  <c r="N91" i="1"/>
  <c r="N90" i="1"/>
  <c r="N89" i="1"/>
  <c r="N88" i="1"/>
  <c r="N87" i="1"/>
  <c r="N86" i="1"/>
  <c r="N85" i="1"/>
  <c r="N84" i="1"/>
  <c r="N83" i="1"/>
  <c r="N79" i="1"/>
  <c r="P115" i="1"/>
  <c r="P114" i="1"/>
  <c r="O114" i="1"/>
  <c r="P113" i="1"/>
  <c r="O113" i="1"/>
  <c r="P112" i="1"/>
  <c r="O112" i="1"/>
  <c r="P111" i="1"/>
  <c r="O111" i="1"/>
  <c r="P110" i="1"/>
  <c r="O110" i="1"/>
  <c r="P106" i="1"/>
  <c r="O106" i="1"/>
  <c r="P105" i="1"/>
  <c r="O105" i="1"/>
  <c r="P102" i="1"/>
  <c r="O102" i="1"/>
  <c r="P100" i="1"/>
  <c r="O100" i="1"/>
  <c r="P99" i="1"/>
  <c r="O99" i="1"/>
  <c r="P98" i="1"/>
  <c r="O98" i="1"/>
  <c r="P97" i="1"/>
  <c r="O97" i="1"/>
  <c r="P96" i="1"/>
  <c r="O96" i="1"/>
  <c r="P91" i="1"/>
  <c r="O91" i="1"/>
  <c r="P90" i="1"/>
  <c r="O90" i="1"/>
  <c r="P89" i="1"/>
  <c r="O89" i="1"/>
  <c r="P88" i="1"/>
  <c r="O88" i="1"/>
  <c r="P87" i="1"/>
  <c r="O87" i="1"/>
  <c r="P86" i="1"/>
  <c r="O86" i="1"/>
  <c r="P85" i="1"/>
  <c r="O85" i="1"/>
  <c r="P84" i="1"/>
  <c r="O84" i="1"/>
  <c r="P83" i="1"/>
  <c r="O83" i="1"/>
  <c r="P79" i="1"/>
  <c r="O79" i="1"/>
  <c r="N73" i="1"/>
  <c r="N72" i="1"/>
  <c r="N71" i="1"/>
  <c r="N70" i="1"/>
  <c r="N66" i="1"/>
  <c r="N64" i="1"/>
  <c r="N59" i="1"/>
  <c r="N55" i="1"/>
  <c r="N45" i="1"/>
  <c r="N42" i="1"/>
  <c r="N31" i="1"/>
  <c r="N27" i="1"/>
  <c r="N18" i="1"/>
  <c r="N11" i="1"/>
  <c r="P73" i="1"/>
  <c r="O73" i="1"/>
  <c r="P72" i="1"/>
  <c r="O72" i="1"/>
  <c r="P71" i="1"/>
  <c r="O71" i="1"/>
  <c r="P70" i="1"/>
  <c r="O70" i="1"/>
  <c r="P66" i="1"/>
  <c r="O66" i="1"/>
  <c r="P64" i="1"/>
  <c r="O64" i="1"/>
  <c r="P59" i="1"/>
  <c r="O59" i="1"/>
  <c r="P55" i="1"/>
  <c r="K45" i="1"/>
  <c r="L45" i="1"/>
  <c r="M45" i="1"/>
  <c r="P45" i="1"/>
  <c r="K42" i="1"/>
  <c r="L42" i="1"/>
  <c r="M42" i="1"/>
  <c r="P42" i="1"/>
  <c r="P27" i="1"/>
  <c r="P18" i="1"/>
  <c r="P11" i="1"/>
  <c r="O55" i="1"/>
  <c r="I34" i="1"/>
  <c r="I32" i="1"/>
  <c r="I33" i="1"/>
  <c r="L31" i="1"/>
  <c r="M31" i="1"/>
  <c r="O42" i="1"/>
  <c r="O45" i="1"/>
  <c r="I10" i="1"/>
  <c r="I20" i="1"/>
  <c r="I21" i="1"/>
  <c r="I22" i="1"/>
  <c r="I23" i="1"/>
  <c r="I24" i="1"/>
  <c r="I25" i="1"/>
  <c r="I26" i="1"/>
  <c r="I28" i="1"/>
  <c r="I29" i="1"/>
  <c r="I30" i="1"/>
  <c r="I36" i="1"/>
  <c r="I37" i="1"/>
  <c r="I38" i="1"/>
  <c r="I41" i="1"/>
  <c r="I43" i="1"/>
  <c r="I44" i="1"/>
  <c r="I46" i="1"/>
  <c r="I47" i="1"/>
  <c r="I48" i="1"/>
  <c r="I49" i="1"/>
  <c r="I50" i="1"/>
  <c r="K31" i="1"/>
  <c r="P31" i="1"/>
  <c r="O31" i="1"/>
  <c r="O115" i="1"/>
  <c r="A17" i="3"/>
</calcChain>
</file>

<file path=xl/comments1.xml><?xml version="1.0" encoding="utf-8"?>
<comments xmlns="http://schemas.openxmlformats.org/spreadsheetml/2006/main">
  <authors>
    <author>Luc Lavoie</author>
  </authors>
  <commentList>
    <comment ref="D1" authorId="0">
      <text>
        <r>
          <rPr>
            <b/>
            <sz val="9"/>
            <color indexed="81"/>
            <rFont val="Arial"/>
          </rPr>
          <t>Luc Lavoie:</t>
        </r>
        <r>
          <rPr>
            <sz val="9"/>
            <color indexed="81"/>
            <rFont val="Arial"/>
          </rPr>
          <t xml:space="preserve">
REVOIR LES RÉFÉRENCES</t>
        </r>
      </text>
    </comment>
  </commentList>
</comments>
</file>

<file path=xl/sharedStrings.xml><?xml version="1.0" encoding="utf-8"?>
<sst xmlns="http://schemas.openxmlformats.org/spreadsheetml/2006/main" count="559" uniqueCount="381">
  <si>
    <t>3.2</t>
  </si>
  <si>
    <t>2.2g.i</t>
  </si>
  <si>
    <t>2.2g.ii</t>
  </si>
  <si>
    <t>4.1 et 5.2</t>
  </si>
  <si>
    <t>1.4</t>
  </si>
  <si>
    <t>9.1</t>
  </si>
  <si>
    <t>2.2</t>
  </si>
  <si>
    <t>9.2</t>
  </si>
  <si>
    <t>2.3</t>
  </si>
  <si>
    <t>9.3</t>
  </si>
  <si>
    <t>7.10</t>
  </si>
  <si>
    <t>7.2</t>
  </si>
  <si>
    <t>1.10</t>
  </si>
  <si>
    <t>13.2</t>
  </si>
  <si>
    <t>14.1</t>
  </si>
  <si>
    <t>14.3</t>
  </si>
  <si>
    <t>14.4</t>
  </si>
  <si>
    <t>14.6</t>
  </si>
  <si>
    <t>14.5</t>
  </si>
  <si>
    <t>8.3</t>
  </si>
  <si>
    <t>14.8</t>
  </si>
  <si>
    <t>5.16</t>
  </si>
  <si>
    <t>5.11.1</t>
  </si>
  <si>
    <t>5.11.2</t>
  </si>
  <si>
    <t>5.11.3</t>
  </si>
  <si>
    <t>12.3</t>
  </si>
  <si>
    <t>12.1</t>
  </si>
  <si>
    <t>12.2</t>
  </si>
  <si>
    <t>AO&amp;ZA</t>
  </si>
  <si>
    <t>Max</t>
    <phoneticPr fontId="7" type="noConversion"/>
  </si>
  <si>
    <t>EC_P</t>
    <phoneticPr fontId="7" type="noConversion"/>
  </si>
  <si>
    <t>EV_1</t>
    <phoneticPr fontId="7" type="noConversion"/>
  </si>
  <si>
    <t>EV_...</t>
    <phoneticPr fontId="7" type="noConversion"/>
  </si>
  <si>
    <t>X</t>
    <phoneticPr fontId="7" type="noConversion"/>
  </si>
  <si>
    <t>LL</t>
    <phoneticPr fontId="7" type="noConversion"/>
  </si>
  <si>
    <t>1e.1</t>
    <phoneticPr fontId="7" type="noConversion"/>
  </si>
  <si>
    <t>1e.2</t>
    <phoneticPr fontId="7" type="noConversion"/>
  </si>
  <si>
    <t>1e.3</t>
    <phoneticPr fontId="7" type="noConversion"/>
  </si>
  <si>
    <t>EV_n</t>
    <phoneticPr fontId="7" type="noConversion"/>
  </si>
  <si>
    <t>EV_TOT</t>
    <phoneticPr fontId="7" type="noConversion"/>
  </si>
  <si>
    <t>X</t>
    <phoneticPr fontId="7" type="noConversion"/>
  </si>
  <si>
    <t>X</t>
    <phoneticPr fontId="7" type="noConversion"/>
  </si>
  <si>
    <t>X</t>
    <phoneticPr fontId="7" type="noConversion"/>
  </si>
  <si>
    <t>X</t>
    <phoneticPr fontId="7" type="noConversion"/>
  </si>
  <si>
    <t>Contrôle</t>
    <phoneticPr fontId="7" type="noConversion"/>
  </si>
  <si>
    <t>TOTAL</t>
    <phoneticPr fontId="7" type="noConversion"/>
  </si>
  <si>
    <t>Les interfaces utilisateurs sont conviviales et ergonomiques</t>
    <phoneticPr fontId="7" type="noConversion"/>
  </si>
  <si>
    <t>Aucun effet de bord</t>
    <phoneticPr fontId="7" type="noConversion"/>
  </si>
  <si>
    <t>Performances du code</t>
  </si>
  <si>
    <t>4.1</t>
  </si>
  <si>
    <t>4.2</t>
  </si>
  <si>
    <t>4.3</t>
  </si>
  <si>
    <t>4.4</t>
  </si>
  <si>
    <t>4.4.1</t>
  </si>
  <si>
    <t>4.4.2</t>
  </si>
  <si>
    <t>4.4.3</t>
  </si>
  <si>
    <t>4.4.5</t>
  </si>
  <si>
    <t>5.1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</si>
  <si>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</si>
  <si>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</si>
  <si>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</si>
  <si>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</si>
  <si>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</si>
  <si>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</si>
  <si>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</si>
  <si>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</si>
  <si>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</si>
  <si>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</si>
  <si>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</si>
  <si>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</si>
  <si>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</si>
  <si>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</si>
  <si>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</si>
  <si>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</si>
  <si>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</si>
  <si>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6.1</t>
  </si>
  <si>
    <t>6.1.1</t>
  </si>
  <si>
    <t>6.1.2</t>
  </si>
  <si>
    <t>6.2</t>
  </si>
  <si>
    <t>6.3</t>
  </si>
  <si>
    <t>6.3.1</t>
  </si>
  <si>
    <t>6.3.2</t>
  </si>
  <si>
    <t>6.3.3</t>
  </si>
  <si>
    <t>6.4</t>
  </si>
  <si>
    <t>6.5</t>
  </si>
  <si>
    <t>6.6</t>
  </si>
  <si>
    <t>6.7</t>
  </si>
  <si>
    <t>6.8</t>
  </si>
  <si>
    <t>La longueur des méthodes et des fonctions respecte le standard (30 lignes utiles max)</t>
  </si>
  <si>
    <t xml:space="preserve">L'indentation respecte le standard </t>
  </si>
  <si>
    <t xml:space="preserve">utilisation d'espace </t>
  </si>
  <si>
    <t>uniformité du style</t>
  </si>
  <si>
    <t>2.5.3.1</t>
  </si>
  <si>
    <t>2.5.3.2</t>
  </si>
  <si>
    <t>http://www.fing.edu.uy/inco/cursos/ingsoft/iis/files/JavaChk.html</t>
  </si>
  <si>
    <t>CLJ</t>
  </si>
  <si>
    <t>3.1.1</t>
  </si>
  <si>
    <t xml:space="preserve">Les énoncés "import" sont classés par ordre alphabétique </t>
  </si>
  <si>
    <t xml:space="preserve">Les énoncés "#include" sont classés par ordre alphabétique </t>
  </si>
  <si>
    <t>Les commentaires respectent les conventions propres à Javadoc</t>
  </si>
  <si>
    <t>Les passages par référence ne sont utilisés que lorsqu'une valeur de sortie est transmise par effet de bord</t>
  </si>
  <si>
    <t>2.7.5.1</t>
  </si>
  <si>
    <t>2.7.5.2</t>
  </si>
  <si>
    <t>2.7.5.3</t>
  </si>
  <si>
    <t>3.4</t>
  </si>
  <si>
    <t>3.4.5</t>
  </si>
  <si>
    <t>3.4.6</t>
  </si>
  <si>
    <t>3.4.7</t>
  </si>
  <si>
    <t>Les en-têtes de fichiers sont conformes et comportent :</t>
  </si>
  <si>
    <t>3.4.4</t>
  </si>
  <si>
    <t>3.4.3</t>
  </si>
  <si>
    <t>3.4.2</t>
  </si>
  <si>
    <t>3.4.1</t>
  </si>
  <si>
    <t>3.3.2</t>
  </si>
  <si>
    <t>3.3.1</t>
  </si>
  <si>
    <t>3.3</t>
  </si>
  <si>
    <t>3.1.2</t>
  </si>
  <si>
    <t>résultats disponibles</t>
    <phoneticPr fontId="7" type="noConversion"/>
  </si>
  <si>
    <t>résultats approuvés</t>
    <phoneticPr fontId="7" type="noConversion"/>
  </si>
  <si>
    <t>Source</t>
  </si>
  <si>
    <t>Réf</t>
  </si>
  <si>
    <t>Références</t>
    <phoneticPr fontId="7" type="noConversion"/>
  </si>
  <si>
    <t>NDPDI</t>
  </si>
  <si>
    <t>NDPDI</t>
    <phoneticPr fontId="7" type="noConversion"/>
  </si>
  <si>
    <t>http://www.dmi.usherb.ca/~fraikin/cours/Normes/normes-de-programmation.pdf</t>
  </si>
  <si>
    <t>LL</t>
  </si>
  <si>
    <t>Pas de fonctionnalités superflues (non présentes dans le cahier des charges)</t>
  </si>
  <si>
    <t>Pertinence du code</t>
  </si>
  <si>
    <t>Fiabilité du code</t>
  </si>
  <si>
    <t>Toutes les exceptions sont traitées</t>
  </si>
  <si>
    <t>Pas de boucle infinie</t>
  </si>
  <si>
    <t>Utilisation de mécanismes de synchronisation lorsqu'il le faut</t>
  </si>
  <si>
    <t>La visibilité des composants (private, protected, public) est la plus stricte possible</t>
  </si>
  <si>
    <t>Les algorithmes sont optimaux</t>
  </si>
  <si>
    <t>2.4.1</t>
    <phoneticPr fontId="7" type="noConversion"/>
  </si>
  <si>
    <t>2.4.2</t>
  </si>
  <si>
    <t>2.4.3</t>
  </si>
  <si>
    <t>2.5.1</t>
    <phoneticPr fontId="7" type="noConversion"/>
  </si>
  <si>
    <t>2.5.2</t>
  </si>
  <si>
    <t>2.5.3</t>
  </si>
  <si>
    <t>Les effets de bords dans les conditions respectent le standard</t>
    <phoneticPr fontId="7" type="noConversion"/>
  </si>
  <si>
    <t>une description textuelle du traitement effectué</t>
    <phoneticPr fontId="7" type="noConversion"/>
  </si>
  <si>
    <t>1.1</t>
    <phoneticPr fontId="7" type="noConversion"/>
  </si>
  <si>
    <t>1.2</t>
    <phoneticPr fontId="7" type="noConversion"/>
  </si>
  <si>
    <t>1.3</t>
    <phoneticPr fontId="7" type="noConversion"/>
  </si>
  <si>
    <t>1.4</t>
    <phoneticPr fontId="7" type="noConversion"/>
  </si>
  <si>
    <t>1.4.1</t>
    <phoneticPr fontId="7" type="noConversion"/>
  </si>
  <si>
    <t>1.4.2</t>
    <phoneticPr fontId="7" type="noConversion"/>
  </si>
  <si>
    <t>1.4.3</t>
    <phoneticPr fontId="7" type="noConversion"/>
  </si>
  <si>
    <t>1.</t>
    <phoneticPr fontId="7" type="noConversion"/>
  </si>
  <si>
    <t>Le document de conception est approuvé</t>
    <phoneticPr fontId="7" type="noConversion"/>
  </si>
  <si>
    <t xml:space="preserve">Tests unitaires </t>
    <phoneticPr fontId="7" type="noConversion"/>
  </si>
  <si>
    <t>2.</t>
    <phoneticPr fontId="7" type="noConversion"/>
  </si>
  <si>
    <t>2.1</t>
    <phoneticPr fontId="7" type="noConversion"/>
  </si>
  <si>
    <t>2.1.1</t>
    <phoneticPr fontId="7" type="noConversion"/>
  </si>
  <si>
    <t>2.1.2</t>
    <phoneticPr fontId="7" type="noConversion"/>
  </si>
  <si>
    <t>2.1.5</t>
    <phoneticPr fontId="7" type="noConversion"/>
  </si>
  <si>
    <t>2.1.6</t>
    <phoneticPr fontId="7" type="noConversion"/>
  </si>
  <si>
    <t>2.2</t>
    <phoneticPr fontId="7" type="noConversion"/>
  </si>
  <si>
    <t>2.2.1</t>
    <phoneticPr fontId="7" type="noConversion"/>
  </si>
  <si>
    <t>2.2.2</t>
    <phoneticPr fontId="7" type="noConversion"/>
  </si>
  <si>
    <t>2.2.3</t>
  </si>
  <si>
    <t>2.2.4</t>
  </si>
  <si>
    <t>2.2.5</t>
  </si>
  <si>
    <t>2.2.6</t>
  </si>
  <si>
    <t>2.2.7</t>
  </si>
  <si>
    <t>2.2.8</t>
  </si>
  <si>
    <t>2.3</t>
    <phoneticPr fontId="7" type="noConversion"/>
  </si>
  <si>
    <t>2.3.1</t>
    <phoneticPr fontId="7" type="noConversion"/>
  </si>
  <si>
    <t>2.3.2</t>
  </si>
  <si>
    <t>2.4</t>
    <phoneticPr fontId="7" type="noConversion"/>
  </si>
  <si>
    <t>Préalables</t>
    <phoneticPr fontId="7" type="noConversion"/>
  </si>
  <si>
    <t>code fourni</t>
    <phoneticPr fontId="7" type="noConversion"/>
  </si>
  <si>
    <t>Documentation</t>
    <phoneticPr fontId="7" type="noConversion"/>
  </si>
  <si>
    <t>Critères</t>
    <phoneticPr fontId="7" type="noConversion"/>
  </si>
  <si>
    <t>2.1.c.2</t>
  </si>
  <si>
    <t>2.1.c.3</t>
  </si>
  <si>
    <t>2.1.c.4</t>
  </si>
  <si>
    <t>2.1.c.5</t>
  </si>
  <si>
    <t>2.1.c.6</t>
  </si>
  <si>
    <t>2.2a</t>
  </si>
  <si>
    <t>2.2b</t>
  </si>
  <si>
    <t>2.2c</t>
  </si>
  <si>
    <t>2.2d</t>
  </si>
  <si>
    <t>2.2e</t>
  </si>
  <si>
    <t>2.2g</t>
  </si>
  <si>
    <t>2.2h</t>
  </si>
  <si>
    <t>2.1.c.1</t>
  </si>
  <si>
    <t>1d.2</t>
  </si>
  <si>
    <t>1d.3</t>
  </si>
  <si>
    <t>1d.4</t>
  </si>
  <si>
    <t>1d.5</t>
  </si>
  <si>
    <t>1d.1</t>
  </si>
  <si>
    <t>RNO</t>
  </si>
  <si>
    <t>ROI</t>
  </si>
  <si>
    <t>ROE</t>
  </si>
  <si>
    <t>Commentaires</t>
  </si>
  <si>
    <t>Contre-exemples</t>
  </si>
  <si>
    <t>X</t>
  </si>
  <si>
    <t>Critère</t>
    <phoneticPr fontId="7" type="noConversion"/>
  </si>
  <si>
    <t>Revue officielle interne</t>
    <phoneticPr fontId="7" type="noConversion"/>
  </si>
  <si>
    <t>Revue officielle externe</t>
    <phoneticPr fontId="7" type="noConversion"/>
  </si>
  <si>
    <t xml:space="preserve">   Utilisation des librairies/API fournie par le langage quand nécessaire</t>
  </si>
  <si>
    <t>Source du critère</t>
    <phoneticPr fontId="7" type="noConversion"/>
  </si>
  <si>
    <t>Forte cohésion essentielle entre les modules</t>
    <phoneticPr fontId="7" type="noConversion"/>
  </si>
  <si>
    <t>3.4.1</t>
    <phoneticPr fontId="7" type="noConversion"/>
  </si>
  <si>
    <t>3.4.2</t>
    <phoneticPr fontId="7" type="noConversion"/>
  </si>
  <si>
    <t>3.2.1</t>
    <phoneticPr fontId="7" type="noConversion"/>
  </si>
  <si>
    <t>3.2.2</t>
  </si>
  <si>
    <t>3.2.3</t>
  </si>
  <si>
    <t>3.2.4</t>
  </si>
  <si>
    <t>3.1.2</t>
    <phoneticPr fontId="7" type="noConversion"/>
  </si>
  <si>
    <t>3.1.3</t>
    <phoneticPr fontId="7" type="noConversion"/>
  </si>
  <si>
    <t xml:space="preserve">Les design patterns adéquats sont utilisés </t>
    <phoneticPr fontId="7" type="noConversion"/>
  </si>
  <si>
    <t>Il n'y a pas de duplication de code</t>
  </si>
  <si>
    <t xml:space="preserve"> Lors du parcours d'un tableau</t>
  </si>
  <si>
    <t xml:space="preserve"> Lors d'un calcul</t>
  </si>
  <si>
    <t xml:space="preserve"> Division par zéro</t>
  </si>
  <si>
    <t xml:space="preserve"> Gestion des exceptions levée par l'appel de méthodes</t>
  </si>
  <si>
    <t xml:space="preserve"> La mémoire allouée est elle libérée</t>
  </si>
  <si>
    <t xml:space="preserve">On évite de refaire plusieurs fois le même calcul en stockant le résultat dans une variable </t>
  </si>
  <si>
    <t>Chaque résultat qui est calculé et stocké est effectivement utilisé par la suite</t>
  </si>
  <si>
    <t>Un test conditionnel d'une boucle n'a pas besoin d'être effectué</t>
  </si>
  <si>
    <t>Règles particulières pour Java</t>
    <phoneticPr fontId="7" type="noConversion"/>
  </si>
  <si>
    <t>Règles particulières pour C++</t>
    <phoneticPr fontId="7" type="noConversion"/>
  </si>
  <si>
    <t>les antécédents et la description des entrées</t>
    <phoneticPr fontId="7" type="noConversion"/>
  </si>
  <si>
    <t>les conséquents et la description des sorties</t>
    <phoneticPr fontId="7" type="noConversion"/>
  </si>
  <si>
    <t>2.3.3</t>
  </si>
  <si>
    <t>Les identificateurs respectent les conventions, ils sont :</t>
    <phoneticPr fontId="7" type="noConversion"/>
  </si>
  <si>
    <t>significatifs</t>
    <phoneticPr fontId="7" type="noConversion"/>
  </si>
  <si>
    <t>construits du général au particulier</t>
    <phoneticPr fontId="7" type="noConversion"/>
  </si>
  <si>
    <t>de portée la plus limitée possible</t>
    <phoneticPr fontId="7" type="noConversion"/>
  </si>
  <si>
    <t>2.6</t>
    <phoneticPr fontId="7" type="noConversion"/>
  </si>
  <si>
    <t>2.7</t>
    <phoneticPr fontId="7" type="noConversion"/>
  </si>
  <si>
    <t>Structure du code</t>
    <phoneticPr fontId="7" type="noConversion"/>
  </si>
  <si>
    <t>3.1</t>
    <phoneticPr fontId="7" type="noConversion"/>
  </si>
  <si>
    <t>3.3</t>
    <phoneticPr fontId="7" type="noConversion"/>
  </si>
  <si>
    <t>3.4</t>
    <phoneticPr fontId="7" type="noConversion"/>
  </si>
  <si>
    <t>3.</t>
    <phoneticPr fontId="7" type="noConversion"/>
  </si>
  <si>
    <t>concise (expression la plus courte possible sans perte d'information)</t>
    <phoneticPr fontId="7" type="noConversion"/>
  </si>
  <si>
    <t>précise (exact et sans erreur)</t>
    <phoneticPr fontId="7" type="noConversion"/>
  </si>
  <si>
    <t>complète (toutes les étapes du raisonnement sont présentées)</t>
    <phoneticPr fontId="7" type="noConversion"/>
  </si>
  <si>
    <t>uniforme (une seule notation et une convention de notation)</t>
    <phoneticPr fontId="7" type="noConversion"/>
  </si>
  <si>
    <t>2.1.3</t>
  </si>
  <si>
    <t>2.1.4</t>
  </si>
  <si>
    <t>2.5</t>
    <phoneticPr fontId="7" type="noConversion"/>
  </si>
  <si>
    <t>X</t>
    <phoneticPr fontId="7" type="noConversion"/>
  </si>
  <si>
    <t>pourcentage d'écart acceptable entre les évaluations</t>
    <phoneticPr fontId="7" type="noConversion"/>
  </si>
  <si>
    <t>Seuil</t>
    <phoneticPr fontId="7" type="noConversion"/>
  </si>
  <si>
    <t>Légende des colonnes</t>
    <phoneticPr fontId="7" type="noConversion"/>
  </si>
  <si>
    <t>Légende des couleurs</t>
    <phoneticPr fontId="7" type="noConversion"/>
  </si>
  <si>
    <t>Soumon</t>
    <phoneticPr fontId="7" type="noConversion"/>
  </si>
  <si>
    <t>À remplir par le coordonnateur de revue</t>
    <phoneticPr fontId="7" type="noConversion"/>
  </si>
  <si>
    <t>Vert</t>
    <phoneticPr fontId="7" type="noConversion"/>
  </si>
  <si>
    <t>À remplir par ceux qui font la revue (chacun ayant sa colonne)</t>
  </si>
  <si>
    <t>Faible couplage entre les modules</t>
    <phoneticPr fontId="7" type="noConversion"/>
  </si>
  <si>
    <t>L'héritage est bien modélisé</t>
    <phoneticPr fontId="7" type="noConversion"/>
  </si>
  <si>
    <t>2.5.4</t>
  </si>
  <si>
    <t>2.6.1</t>
    <phoneticPr fontId="7" type="noConversion"/>
  </si>
  <si>
    <t>2.6.2</t>
    <phoneticPr fontId="7" type="noConversion"/>
  </si>
  <si>
    <t>2.7.1</t>
    <phoneticPr fontId="7" type="noConversion"/>
  </si>
  <si>
    <t>2.7.2</t>
  </si>
  <si>
    <t>2.7.3</t>
  </si>
  <si>
    <t>2.7.4</t>
  </si>
  <si>
    <t>2.7.5</t>
  </si>
  <si>
    <t>3.2</t>
    <phoneticPr fontId="7" type="noConversion"/>
  </si>
  <si>
    <t>LL</t>
    <phoneticPr fontId="7" type="noConversion"/>
  </si>
  <si>
    <t xml:space="preserve">Le code compile </t>
    <phoneticPr fontId="7" type="noConversion"/>
  </si>
  <si>
    <t>La documentation respecte les principes généraux, elle est :</t>
    <phoneticPr fontId="7" type="noConversion"/>
  </si>
  <si>
    <t>Règles générales de présentation du code</t>
    <phoneticPr fontId="7" type="noConversion"/>
  </si>
  <si>
    <t>La programmation du contrôle est conforme au standard</t>
    <phoneticPr fontId="7" type="noConversion"/>
  </si>
  <si>
    <t>Source</t>
    <phoneticPr fontId="7" type="noConversion"/>
  </si>
  <si>
    <t>Réf</t>
    <phoneticPr fontId="7" type="noConversion"/>
  </si>
  <si>
    <t>NDPDI</t>
    <phoneticPr fontId="7" type="noConversion"/>
  </si>
  <si>
    <t>La séparation du code en fonctions et modules est optimale</t>
    <phoneticPr fontId="7" type="noConversion"/>
  </si>
  <si>
    <t>la date de fin de première réalisation</t>
  </si>
  <si>
    <t>la date de fin de chaque version avec les auteurs</t>
  </si>
  <si>
    <t>l'historique des modifications pour chaque version</t>
  </si>
  <si>
    <t>le nom du programme</t>
  </si>
  <si>
    <t>Paramètres</t>
    <phoneticPr fontId="7" type="noConversion"/>
  </si>
  <si>
    <t>claire (lisible et compréhensible)</t>
    <phoneticPr fontId="7" type="noConversion"/>
  </si>
  <si>
    <t>simple à maintenir</t>
    <phoneticPr fontId="7" type="noConversion"/>
  </si>
  <si>
    <t>une courte description textuelle</t>
    <phoneticPr fontId="7" type="noConversion"/>
  </si>
  <si>
    <t>Inv</t>
  </si>
  <si>
    <t>Max</t>
  </si>
  <si>
    <t>Maximum de l'échelle de cotation</t>
  </si>
  <si>
    <t>Résultat attribué par l'évaluateur XY ; cette colonne doit être répétée pur chacun des évaluateurs</t>
  </si>
  <si>
    <t>Ev-XY</t>
  </si>
  <si>
    <t>1 / Max (facilite le calcul du cumul des résultats)</t>
  </si>
  <si>
    <t>Emplacement de codes non conformes</t>
  </si>
  <si>
    <t>...</t>
  </si>
  <si>
    <t>Référence au sein de la source (voir table des références)</t>
  </si>
  <si>
    <t>Luc Lavoie</t>
  </si>
  <si>
    <t>OA &amp; ZA</t>
  </si>
  <si>
    <t>Aurélie Ottavi et Zouhir Abouaddaoui</t>
  </si>
  <si>
    <r>
      <t>Identification</t>
    </r>
    <r>
      <rPr>
        <b/>
        <sz val="10"/>
        <rFont val="Arial"/>
      </rPr>
      <t xml:space="preserve"> du composant logiciel</t>
    </r>
  </si>
  <si>
    <t>Nom</t>
  </si>
  <si>
    <t>Auteur</t>
  </si>
  <si>
    <t>Version</t>
  </si>
  <si>
    <t>Statut</t>
  </si>
  <si>
    <t>Emplacement</t>
  </si>
  <si>
    <t>Date de publication</t>
  </si>
  <si>
    <t>Date de revue</t>
  </si>
  <si>
    <t>Participants à la revue</t>
  </si>
  <si>
    <t>Rose</t>
  </si>
  <si>
    <t>Fixépar le PVV</t>
  </si>
  <si>
    <t>EV_MAX</t>
  </si>
  <si>
    <r>
      <t>3.</t>
    </r>
    <r>
      <rPr>
        <sz val="10"/>
        <rFont val="Arial"/>
      </rPr>
      <t>3</t>
    </r>
    <r>
      <rPr>
        <sz val="10"/>
        <rFont val="Arial"/>
      </rPr>
      <t>.1</t>
    </r>
  </si>
  <si>
    <t>Couplage minimisé, généralité adéquate, paramétrage clair</t>
  </si>
  <si>
    <t>Un calcul invariant est placé en dehors d'une boucle</t>
  </si>
  <si>
    <t>Les objets ne sont pas dupliqués inutilement</t>
  </si>
  <si>
    <t>Pas de dépassement de limites de l'allocation mémoire (dans un tableau, pour une variable …)</t>
  </si>
  <si>
    <t>Pas de problème de typage qui ne pourrait être détecté qu'à l'exécution du code</t>
  </si>
  <si>
    <t>Les unités/échelles utilisées sont tout le temps les mêmes</t>
  </si>
  <si>
    <t>Les méthodes retournent des résultats intègres</t>
  </si>
  <si>
    <t>Les expressions booléennes vérifient les bonnes conditions</t>
  </si>
  <si>
    <t xml:space="preserve">Le programme s'exécute </t>
  </si>
  <si>
    <t>le nom des auteurs</t>
  </si>
  <si>
    <t>une description des entrées et leurs antécédents</t>
  </si>
  <si>
    <t>une description des sorties et leurs conséquents</t>
  </si>
  <si>
    <t>Les en-têtes des routines sont conformes et comprennent :</t>
  </si>
  <si>
    <t>La longueur des lignes respecte le standard (80 caractères max)</t>
  </si>
  <si>
    <t>Utiliser des parenthèses pour éviter les ambigüités</t>
  </si>
  <si>
    <t>Le mode des paramètres est précisé (entrée, sortie, entrée-sortie)</t>
  </si>
  <si>
    <t xml:space="preserve">Aucune méthode n'est définie avant la méthode "main" </t>
  </si>
  <si>
    <t>La déclaration des méthodes, des fonctions et des paramètres respecte le standard</t>
  </si>
  <si>
    <t>Les fonctions ne sont déclarées que dans les objets ou elles sont utilisées</t>
  </si>
  <si>
    <t>Les paramètres par valeur sont déclarés en premier et les paramètres par référence en second</t>
  </si>
  <si>
    <t>Le nombre de sentinelles respecte le standard</t>
  </si>
  <si>
    <t>L'utilisation des variables booléennes dans une condition respecte le standard</t>
  </si>
  <si>
    <t>Les composants sont extensibles pour d'éventuelles modifications futures</t>
  </si>
  <si>
    <t>Pas de membre de sous-classe qui devrait être dans la surclasse</t>
  </si>
  <si>
    <t>La hiérarchie d'héritage est la plus simple possible</t>
  </si>
  <si>
    <t xml:space="preserve">Présence des fonctionnalités demandées dans le cahier des charges sinon des commentaires indiquent la raison de l'abandon de la fonctionnalité </t>
  </si>
  <si>
    <t>Pas de code superflu</t>
  </si>
  <si>
    <t xml:space="preserve">   Pas de variables inutilisées</t>
  </si>
  <si>
    <t xml:space="preserve">   Pas de fonctions qui ne sont jamais appelées</t>
  </si>
  <si>
    <t xml:space="preserve">   Pas de structures conditionnelles qui ne sont jamais vraies</t>
  </si>
  <si>
    <t xml:space="preserve"> Lors de l'affectation d'une valeur à une variable</t>
  </si>
  <si>
    <t>Toutes les variables et  tous les attributs sont initialisés avant d'être utilisés</t>
  </si>
  <si>
    <t>Pas de confusions possibles entre références/pointeurs et valeurs</t>
  </si>
  <si>
    <t>L'appel des méthodes se fait avec des paramètres dans le bon ordre (selon la définition de la méthode)</t>
  </si>
  <si>
    <t>Des vérifications sont faites sur la validité des paramètres passés lors de l'appel de méthodes/fonctions</t>
  </si>
  <si>
    <t xml:space="preserve"> Cas par défaut dans une proposition conditionnelle</t>
  </si>
  <si>
    <t>Le code qui gère les exceptions a été testé</t>
  </si>
  <si>
    <t>Les objets accessibles par plusieurs threads sont seulement accessibles via un verrou</t>
  </si>
  <si>
    <t>Les ressources sont libérées après leur utilisation</t>
  </si>
  <si>
    <t>Tous les objets (les connexions de base de données, sockets, fichiers, etc.) sont-ils libérés, même si une erreur se produit</t>
  </si>
  <si>
    <t>Le programme ne fait pas d'exécution de code inutile</t>
  </si>
  <si>
    <t>Les fichiers ouverts sont refermés à la fin de leur utilisation</t>
  </si>
  <si>
    <t>L'imbrication des boucles est minimisée</t>
  </si>
  <si>
    <t>Les fonctions récursives s'exécutent dans un délai raisonnable</t>
  </si>
  <si>
    <t>Principaux commentaires</t>
  </si>
  <si>
    <t>Résultat global</t>
  </si>
  <si>
    <t>Ev-MAX</t>
  </si>
  <si>
    <t>Évaluation maximale</t>
  </si>
  <si>
    <t>Ev-MOY</t>
  </si>
  <si>
    <t>Moyenne des évlautions obtenues</t>
  </si>
  <si>
    <t>Contrôle</t>
  </si>
  <si>
    <t>300a</t>
  </si>
  <si>
    <t xml:space="preserve">Pondération </t>
  </si>
  <si>
    <t>Nom, prénom</t>
  </si>
  <si>
    <t>Organisation, rôle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</si>
  <si>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</si>
  <si>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</si>
  <si>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</si>
  <si>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</si>
  <si>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</si>
  <si>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</si>
  <si>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</si>
  <si>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</si>
  <si>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</si>
  <si>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</si>
  <si>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100a</t>
  </si>
  <si>
    <t>200a</t>
  </si>
  <si>
    <t>Intégration des critères Java</t>
  </si>
  <si>
    <t>Version initiale fondée sur les standards départementaux</t>
  </si>
  <si>
    <t>Données de plublication de la grille</t>
  </si>
  <si>
    <t>Revue non officielle</t>
  </si>
  <si>
    <t>à compléter</t>
  </si>
  <si>
    <t>Indication lorsque l'écart entre les évaluations extrêmes est suppérieur au seuil établi (voir paramètre Seuil)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</si>
</sst>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i/>
      <sz val="10"/>
      <name val="Arial"/>
    </font>
    <font>
      <i/>
      <sz val="10"/>
      <name val="Arial"/>
    </font>
    <font>
      <sz val="10"/>
      <name val="Arial"/>
    </font>
    <font>
      <b/>
      <sz val="10"/>
      <name val="Arial"/>
    </font>
    <font>
      <i/>
      <sz val="10"/>
      <name val="Arial"/>
    </font>
    <font>
      <b/>
      <sz val="10"/>
      <name val="Arial"/>
    </font>
    <font>
      <b/>
      <sz val="10"/>
      <name val="Arial"/>
    </font>
    <font>
      <sz val="8"/>
      <name val="Arial"/>
    </font>
    <font>
      <sz val="10"/>
      <name val="Arial"/>
    </font>
    <font>
      <sz val="14"/>
      <color indexed="8"/>
      <name val="Wingdings"/>
      <charset val="2"/>
    </font>
    <font>
      <b/>
      <sz val="12"/>
      <name val="Arial"/>
    </font>
    <font>
      <sz val="9"/>
      <color indexed="81"/>
      <name val="Arial"/>
    </font>
    <font>
      <b/>
      <sz val="9"/>
      <color indexed="81"/>
      <name val="Arial"/>
    </font>
    <font>
      <b/>
      <sz val="10"/>
      <color indexed="24"/>
      <name val="Arial"/>
    </font>
    <font>
      <b/>
      <sz val="12"/>
      <name val="Arial"/>
    </font>
    <font>
      <sz val="10"/>
      <name val="Arial"/>
    </font>
    <font>
      <i/>
      <sz val="10"/>
      <name val="Arial"/>
    </font>
    <font>
      <b/>
      <sz val="10"/>
      <color indexed="24"/>
      <name val="Arial"/>
    </font>
    <font>
      <b/>
      <sz val="10"/>
      <name val="Arial"/>
    </font>
    <font>
      <sz val="12"/>
      <name val="Arial"/>
    </font>
    <font>
      <i/>
      <u/>
      <sz val="10"/>
      <color theme="11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6FCF"/>
        <bgColor indexed="64"/>
      </patternFill>
    </fill>
    <fill>
      <patternFill patternType="solid">
        <fgColor rgb="FFFF6666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>
      <alignment horizontal="left" indent="4"/>
    </xf>
    <xf numFmtId="0" fontId="13" fillId="0" borderId="0" applyNumberFormat="0" applyBorder="0" applyProtection="0">
      <alignment horizontal="left" vertical="center" indent="1"/>
    </xf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horizontal="left" indent="4"/>
    </xf>
    <xf numFmtId="0" fontId="10" fillId="0" borderId="0" applyNumberFormat="0" applyFill="0" applyBorder="0" applyProtection="0">
      <alignment wrapText="1"/>
    </xf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  <xf numFmtId="0" fontId="20" fillId="0" borderId="0" applyNumberFormat="0" applyFill="0" applyBorder="0" applyAlignment="0" applyProtection="0">
      <alignment horizontal="left" indent="4"/>
    </xf>
  </cellStyleXfs>
  <cellXfs count="134">
    <xf numFmtId="0" fontId="0" fillId="0" borderId="0" xfId="0">
      <alignment horizontal="left" indent="4"/>
    </xf>
    <xf numFmtId="0" fontId="0" fillId="0" borderId="0" xfId="0" applyFill="1" applyBorder="1">
      <alignment horizontal="left" indent="4"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5" fillId="0" borderId="0" xfId="0" applyFont="1">
      <alignment horizontal="left" indent="4"/>
    </xf>
    <xf numFmtId="0" fontId="13" fillId="0" borderId="0" xfId="1" applyFill="1" applyBorder="1">
      <alignment horizontal="left" vertical="center" indent="1"/>
    </xf>
    <xf numFmtId="0" fontId="13" fillId="0" borderId="0" xfId="1" applyFill="1" applyBorder="1" applyAlignment="1">
      <alignment wrapText="1"/>
    </xf>
    <xf numFmtId="0" fontId="4" fillId="0" borderId="0" xfId="2" applyFill="1" applyBorder="1"/>
    <xf numFmtId="0" fontId="4" fillId="0" borderId="0" xfId="2" applyFill="1" applyBorder="1" applyAlignment="1">
      <alignment wrapText="1"/>
    </xf>
    <xf numFmtId="0" fontId="0" fillId="3" borderId="0" xfId="0" applyFill="1" applyAlignment="1">
      <alignment horizontal="left" indent="1"/>
    </xf>
    <xf numFmtId="0" fontId="0" fillId="4" borderId="0" xfId="0" applyFill="1" applyAlignment="1">
      <alignment horizontal="left" indent="1"/>
    </xf>
    <xf numFmtId="0" fontId="16" fillId="0" borderId="0" xfId="3" applyFill="1" applyBorder="1" applyAlignment="1">
      <alignment wrapText="1"/>
    </xf>
    <xf numFmtId="0" fontId="16" fillId="0" borderId="0" xfId="3" applyFill="1" applyBorder="1">
      <alignment horizontal="left" indent="4"/>
    </xf>
    <xf numFmtId="0" fontId="17" fillId="0" borderId="0" xfId="1" applyFont="1" applyBorder="1">
      <alignment horizontal="left" vertical="center" indent="1"/>
    </xf>
    <xf numFmtId="0" fontId="16" fillId="0" borderId="0" xfId="2" applyFont="1" applyBorder="1" applyAlignment="1">
      <alignment horizontal="left" indent="4"/>
    </xf>
    <xf numFmtId="9" fontId="2" fillId="2" borderId="0" xfId="2" applyNumberFormat="1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 wrapText="1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 applyAlignment="1">
      <alignment horizontal="right"/>
    </xf>
    <xf numFmtId="4" fontId="2" fillId="0" borderId="1" xfId="2" applyNumberFormat="1" applyFont="1" applyFill="1" applyBorder="1" applyAlignment="1">
      <alignment horizontal="right"/>
    </xf>
    <xf numFmtId="4" fontId="2" fillId="0" borderId="1" xfId="2" applyNumberFormat="1" applyFont="1" applyFill="1" applyBorder="1" applyAlignment="1">
      <alignment horizontal="right" wrapText="1"/>
    </xf>
    <xf numFmtId="4" fontId="2" fillId="0" borderId="0" xfId="2" applyNumberFormat="1" applyFont="1" applyFill="1" applyBorder="1" applyAlignment="1">
      <alignment horizontal="right" wrapText="1"/>
    </xf>
    <xf numFmtId="11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4" fontId="2" fillId="3" borderId="1" xfId="0" applyNumberFormat="1" applyFont="1" applyFill="1" applyBorder="1" applyAlignment="1">
      <alignment horizontal="right" wrapText="1"/>
    </xf>
    <xf numFmtId="0" fontId="2" fillId="0" borderId="0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right" wrapText="1"/>
    </xf>
    <xf numFmtId="4" fontId="2" fillId="0" borderId="1" xfId="1" applyNumberFormat="1" applyFont="1" applyFill="1" applyBorder="1" applyAlignment="1">
      <alignment horizontal="right" wrapText="1"/>
    </xf>
    <xf numFmtId="4" fontId="2" fillId="0" borderId="0" xfId="1" applyNumberFormat="1" applyFont="1" applyFill="1" applyBorder="1" applyAlignment="1">
      <alignment horizontal="right" wrapText="1"/>
    </xf>
    <xf numFmtId="0" fontId="19" fillId="0" borderId="0" xfId="4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2" applyFont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4" fontId="2" fillId="3" borderId="1" xfId="2" applyNumberFormat="1" applyFont="1" applyFill="1" applyBorder="1" applyAlignment="1">
      <alignment horizontal="right" wrapText="1"/>
    </xf>
    <xf numFmtId="11" fontId="2" fillId="0" borderId="0" xfId="3" applyNumberFormat="1" applyFont="1" applyFill="1" applyBorder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Border="1" applyAlignment="1">
      <alignment horizontal="right" wrapText="1"/>
    </xf>
    <xf numFmtId="4" fontId="2" fillId="3" borderId="1" xfId="3" applyNumberFormat="1" applyFont="1" applyFill="1" applyBorder="1" applyAlignment="1">
      <alignment horizontal="right" wrapText="1"/>
    </xf>
    <xf numFmtId="4" fontId="2" fillId="0" borderId="0" xfId="3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wrapText="1"/>
    </xf>
    <xf numFmtId="4" fontId="2" fillId="0" borderId="0" xfId="1" applyNumberFormat="1" applyFont="1" applyFill="1" applyBorder="1" applyAlignment="1">
      <alignment wrapText="1"/>
    </xf>
    <xf numFmtId="4" fontId="2" fillId="0" borderId="0" xfId="2" applyNumberFormat="1" applyFont="1" applyFill="1" applyBorder="1" applyAlignment="1">
      <alignment wrapText="1"/>
    </xf>
    <xf numFmtId="0" fontId="19" fillId="0" borderId="0" xfId="4" applyFont="1" applyFill="1" applyBorder="1" applyAlignment="1">
      <alignment wrapText="1"/>
    </xf>
    <xf numFmtId="4" fontId="19" fillId="0" borderId="0" xfId="4" applyNumberFormat="1" applyFont="1" applyFill="1" applyBorder="1" applyAlignment="1">
      <alignment wrapText="1"/>
    </xf>
    <xf numFmtId="11" fontId="2" fillId="0" borderId="0" xfId="2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0" fontId="2" fillId="0" borderId="0" xfId="0" applyFont="1" applyAlignment="1"/>
    <xf numFmtId="0" fontId="2" fillId="0" borderId="0" xfId="1" applyFont="1" applyBorder="1" applyAlignment="1">
      <alignment vertical="center"/>
    </xf>
    <xf numFmtId="4" fontId="2" fillId="0" borderId="0" xfId="1" applyNumberFormat="1" applyFont="1" applyBorder="1" applyAlignment="1">
      <alignment vertical="center"/>
    </xf>
    <xf numFmtId="0" fontId="2" fillId="0" borderId="0" xfId="2" applyFont="1" applyBorder="1" applyAlignment="1"/>
    <xf numFmtId="4" fontId="2" fillId="0" borderId="0" xfId="2" applyNumberFormat="1" applyFont="1" applyBorder="1" applyAlignment="1"/>
    <xf numFmtId="4" fontId="2" fillId="0" borderId="0" xfId="0" applyNumberFormat="1" applyFont="1" applyFill="1" applyBorder="1" applyAlignment="1"/>
    <xf numFmtId="0" fontId="2" fillId="0" borderId="0" xfId="0" applyFont="1" applyBorder="1" applyAlignment="1"/>
    <xf numFmtId="0" fontId="2" fillId="0" borderId="0" xfId="1" applyFont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19" fillId="0" borderId="0" xfId="4" applyFont="1" applyFill="1" applyBorder="1" applyAlignment="1">
      <alignment horizontal="right" wrapText="1"/>
    </xf>
    <xf numFmtId="4" fontId="19" fillId="0" borderId="1" xfId="4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2" fillId="2" borderId="0" xfId="2" applyFont="1" applyFill="1" applyBorder="1" applyAlignment="1">
      <alignment horizontal="right" wrapText="1"/>
    </xf>
    <xf numFmtId="0" fontId="2" fillId="2" borderId="0" xfId="3" applyFont="1" applyFill="1" applyBorder="1" applyAlignment="1">
      <alignment horizontal="right" wrapText="1"/>
    </xf>
    <xf numFmtId="0" fontId="2" fillId="0" borderId="0" xfId="1" applyFont="1" applyBorder="1" applyAlignment="1">
      <alignment horizontal="right" vertical="center"/>
    </xf>
    <xf numFmtId="4" fontId="2" fillId="3" borderId="1" xfId="1" applyNumberFormat="1" applyFont="1" applyFill="1" applyBorder="1" applyAlignment="1">
      <alignment horizontal="right" vertical="center"/>
    </xf>
    <xf numFmtId="0" fontId="2" fillId="0" borderId="0" xfId="2" applyFont="1" applyBorder="1" applyAlignment="1">
      <alignment horizontal="right"/>
    </xf>
    <xf numFmtId="4" fontId="2" fillId="3" borderId="1" xfId="2" applyNumberFormat="1" applyFont="1" applyFill="1" applyBorder="1" applyAlignment="1">
      <alignment horizontal="right"/>
    </xf>
    <xf numFmtId="0" fontId="10" fillId="2" borderId="0" xfId="4" applyFont="1" applyFill="1" applyBorder="1" applyAlignment="1">
      <alignment horizontal="right" wrapText="1"/>
    </xf>
    <xf numFmtId="4" fontId="2" fillId="3" borderId="0" xfId="0" applyNumberFormat="1" applyFont="1" applyFill="1" applyBorder="1" applyAlignment="1">
      <alignment horizontal="center" wrapText="1"/>
    </xf>
    <xf numFmtId="4" fontId="2" fillId="0" borderId="0" xfId="2" applyNumberFormat="1" applyFont="1" applyFill="1" applyBorder="1" applyAlignment="1">
      <alignment horizontal="right"/>
    </xf>
    <xf numFmtId="4" fontId="19" fillId="0" borderId="0" xfId="4" applyNumberFormat="1" applyFont="1" applyFill="1" applyBorder="1" applyAlignment="1">
      <alignment horizontal="right" wrapText="1"/>
    </xf>
    <xf numFmtId="4" fontId="2" fillId="0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4" applyFill="1" applyBorder="1" applyAlignment="1">
      <alignment vertical="top" wrapText="1"/>
    </xf>
    <xf numFmtId="0" fontId="13" fillId="0" borderId="0" xfId="1" applyBorder="1" applyAlignment="1">
      <alignment horizontal="left" vertical="top" wrapText="1" indent="1"/>
    </xf>
    <xf numFmtId="0" fontId="4" fillId="0" borderId="0" xfId="2" applyAlignment="1">
      <alignment horizontal="left" vertical="top" wrapText="1" indent="2"/>
    </xf>
    <xf numFmtId="0" fontId="13" fillId="0" borderId="0" xfId="1" applyAlignment="1">
      <alignment horizontal="left" vertical="top" wrapText="1" indent="1"/>
    </xf>
    <xf numFmtId="0" fontId="4" fillId="0" borderId="0" xfId="2" applyFont="1" applyAlignment="1">
      <alignment horizontal="left" vertical="top" wrapText="1" indent="2"/>
    </xf>
    <xf numFmtId="0" fontId="17" fillId="0" borderId="0" xfId="1" applyFont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2"/>
    </xf>
    <xf numFmtId="0" fontId="0" fillId="0" borderId="0" xfId="0" applyAlignment="1">
      <alignment horizontal="left" vertical="top" wrapText="1" indent="4"/>
    </xf>
    <xf numFmtId="0" fontId="0" fillId="0" borderId="0" xfId="0" applyAlignment="1">
      <alignment horizontal="left" vertical="top" wrapText="1" indent="2"/>
    </xf>
    <xf numFmtId="0" fontId="16" fillId="0" borderId="0" xfId="3" applyAlignment="1">
      <alignment horizontal="left" vertical="top" wrapText="1" indent="2"/>
    </xf>
    <xf numFmtId="0" fontId="10" fillId="0" borderId="0" xfId="4" applyFont="1" applyFill="1" applyBorder="1" applyAlignment="1">
      <alignment vertical="top" wrapText="1"/>
    </xf>
    <xf numFmtId="0" fontId="13" fillId="0" borderId="0" xfId="1" applyFont="1" applyAlignment="1">
      <alignment horizontal="left" vertical="top" wrapText="1" indent="1"/>
    </xf>
    <xf numFmtId="0" fontId="14" fillId="0" borderId="0" xfId="4" applyFont="1" applyAlignment="1">
      <alignment vertical="top" wrapText="1"/>
    </xf>
    <xf numFmtId="0" fontId="0" fillId="0" borderId="0" xfId="0" applyBorder="1" applyAlignment="1">
      <alignment horizontal="left" vertical="top" wrapText="1" indent="1"/>
    </xf>
    <xf numFmtId="0" fontId="9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 wrapText="1" indent="4"/>
    </xf>
    <xf numFmtId="0" fontId="3" fillId="0" borderId="0" xfId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6" fillId="0" borderId="0" xfId="3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4" fillId="0" borderId="0" xfId="4" applyFont="1" applyAlignment="1">
      <alignment horizontal="left" vertical="top" wrapText="1"/>
    </xf>
    <xf numFmtId="0" fontId="16" fillId="0" borderId="0" xfId="2" applyFont="1" applyBorder="1" applyAlignment="1">
      <alignment vertical="top" wrapText="1"/>
    </xf>
    <xf numFmtId="0" fontId="16" fillId="0" borderId="0" xfId="2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2" applyFont="1" applyBorder="1" applyAlignment="1">
      <alignment vertical="top" wrapText="1"/>
    </xf>
    <xf numFmtId="4" fontId="2" fillId="3" borderId="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right" vertical="top" wrapText="1"/>
    </xf>
    <xf numFmtId="0" fontId="2" fillId="0" borderId="4" xfId="0" applyFont="1" applyFill="1" applyBorder="1" applyAlignment="1"/>
    <xf numFmtId="4" fontId="2" fillId="0" borderId="4" xfId="0" applyNumberFormat="1" applyFont="1" applyFill="1" applyBorder="1" applyAlignment="1"/>
    <xf numFmtId="4" fontId="2" fillId="0" borderId="5" xfId="0" applyNumberFormat="1" applyFont="1" applyFill="1" applyBorder="1" applyAlignment="1"/>
    <xf numFmtId="0" fontId="0" fillId="5" borderId="0" xfId="0" applyFill="1" applyAlignment="1">
      <alignment horizontal="left" indent="1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 wrapText="1"/>
    </xf>
    <xf numFmtId="4" fontId="2" fillId="0" borderId="1" xfId="3" applyNumberFormat="1" applyFont="1" applyFill="1" applyBorder="1" applyAlignment="1">
      <alignment horizontal="right" wrapText="1"/>
    </xf>
    <xf numFmtId="4" fontId="2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 indent="2"/>
    </xf>
    <xf numFmtId="0" fontId="0" fillId="0" borderId="0" xfId="0" applyAlignment="1"/>
    <xf numFmtId="0" fontId="3" fillId="0" borderId="0" xfId="0" applyFont="1" applyAlignment="1"/>
    <xf numFmtId="0" fontId="0" fillId="4" borderId="0" xfId="0" applyFill="1" applyAlignment="1"/>
    <xf numFmtId="0" fontId="5" fillId="0" borderId="0" xfId="0" applyFont="1" applyAlignment="1"/>
    <xf numFmtId="4" fontId="0" fillId="0" borderId="0" xfId="0" applyNumberFormat="1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9" fontId="0" fillId="6" borderId="0" xfId="5" applyFont="1" applyFill="1" applyAlignment="1">
      <alignment horizontal="right"/>
    </xf>
  </cellXfs>
  <cellStyles count="37"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NiveauLigne_0" xfId="4"/>
    <cellStyle name="NiveauLigne_1" xfId="1" builtinId="1" iLevel="0"/>
    <cellStyle name="NiveauLigne_2" xfId="2" builtinId="1" iLevel="1"/>
    <cellStyle name="NiveauLigne_3" xfId="3" builtinId="1" iLevel="2"/>
    <cellStyle name="Normal" xfId="0" builtinId="0" customBuiltin="1"/>
    <cellStyle name="Pourcentage" xfId="5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ing.edu.uy/inco/cursos/ingsoft/iis/files/JavaChk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zoomScale="150" zoomScaleNormal="150" zoomScalePageLayoutView="150" workbookViewId="0">
      <selection activeCell="B20" sqref="B20:B29"/>
    </sheetView>
  </sheetViews>
  <sheetFormatPr baseColWidth="10" defaultRowHeight="12" x14ac:dyDescent="0"/>
  <cols>
    <col min="1" max="1" width="17.6640625" style="126" customWidth="1"/>
    <col min="2" max="2" width="20.5" style="126" customWidth="1"/>
    <col min="3" max="3" width="32.5" style="126" customWidth="1"/>
    <col min="4" max="16384" width="10.83203125" style="126"/>
  </cols>
  <sheetData>
    <row r="1" spans="1:3">
      <c r="A1" s="127" t="s">
        <v>295</v>
      </c>
    </row>
    <row r="2" spans="1:3">
      <c r="A2" s="4" t="s">
        <v>296</v>
      </c>
      <c r="B2" s="128"/>
    </row>
    <row r="3" spans="1:3">
      <c r="A3" s="4" t="s">
        <v>300</v>
      </c>
      <c r="B3" s="128"/>
    </row>
    <row r="4" spans="1:3">
      <c r="A4" s="4" t="s">
        <v>297</v>
      </c>
      <c r="B4" s="128"/>
    </row>
    <row r="5" spans="1:3">
      <c r="A5" s="4" t="s">
        <v>298</v>
      </c>
      <c r="B5" s="128"/>
    </row>
    <row r="6" spans="1:3">
      <c r="A6" s="4" t="s">
        <v>299</v>
      </c>
      <c r="B6" s="128"/>
    </row>
    <row r="7" spans="1:3">
      <c r="A7" s="4" t="s">
        <v>301</v>
      </c>
      <c r="B7" s="128"/>
    </row>
    <row r="8" spans="1:3">
      <c r="A8" s="4" t="s">
        <v>302</v>
      </c>
      <c r="B8" s="128"/>
    </row>
    <row r="10" spans="1:3">
      <c r="A10" s="127" t="s">
        <v>303</v>
      </c>
      <c r="B10" s="129"/>
    </row>
    <row r="11" spans="1:3">
      <c r="A11" s="11" t="s">
        <v>287</v>
      </c>
      <c r="B11" s="128" t="s">
        <v>361</v>
      </c>
      <c r="C11" s="128" t="s">
        <v>362</v>
      </c>
    </row>
    <row r="12" spans="1:3">
      <c r="A12" s="11" t="s">
        <v>287</v>
      </c>
      <c r="B12" s="128" t="s">
        <v>361</v>
      </c>
      <c r="C12" s="128" t="s">
        <v>362</v>
      </c>
    </row>
    <row r="13" spans="1:3">
      <c r="A13" s="11" t="s">
        <v>287</v>
      </c>
      <c r="B13" s="128" t="s">
        <v>361</v>
      </c>
      <c r="C13" s="128" t="s">
        <v>362</v>
      </c>
    </row>
    <row r="14" spans="1:3">
      <c r="A14" s="11" t="s">
        <v>287</v>
      </c>
      <c r="B14" s="128" t="s">
        <v>361</v>
      </c>
      <c r="C14" s="128" t="s">
        <v>362</v>
      </c>
    </row>
    <row r="16" spans="1:3">
      <c r="A16" s="127" t="s">
        <v>353</v>
      </c>
    </row>
    <row r="17" spans="1:3">
      <c r="A17" s="130">
        <f>'Grille de revue'!O115</f>
        <v>1.2866666666666668</v>
      </c>
      <c r="B17" s="126" t="str">
        <f>" / " &amp; 'Grille de revue'!N115</f>
        <v xml:space="preserve"> / 100</v>
      </c>
    </row>
    <row r="19" spans="1:3">
      <c r="A19" s="127" t="s">
        <v>352</v>
      </c>
    </row>
    <row r="20" spans="1:3">
      <c r="A20" s="11" t="s">
        <v>363</v>
      </c>
      <c r="B20" s="128" t="s">
        <v>379</v>
      </c>
      <c r="C20" s="128"/>
    </row>
    <row r="21" spans="1:3">
      <c r="A21" s="11" t="s">
        <v>364</v>
      </c>
      <c r="B21" s="128" t="s">
        <v>379</v>
      </c>
      <c r="C21" s="128"/>
    </row>
    <row r="22" spans="1:3">
      <c r="A22" s="11" t="s">
        <v>365</v>
      </c>
      <c r="B22" s="128" t="s">
        <v>379</v>
      </c>
      <c r="C22" s="128"/>
    </row>
    <row r="23" spans="1:3">
      <c r="A23" s="11" t="s">
        <v>366</v>
      </c>
      <c r="B23" s="128" t="s">
        <v>379</v>
      </c>
      <c r="C23" s="128"/>
    </row>
    <row r="24" spans="1:3">
      <c r="A24" s="11" t="s">
        <v>367</v>
      </c>
      <c r="B24" s="128" t="s">
        <v>379</v>
      </c>
      <c r="C24" s="128"/>
    </row>
    <row r="25" spans="1:3">
      <c r="A25" s="11" t="s">
        <v>368</v>
      </c>
      <c r="B25" s="128" t="s">
        <v>379</v>
      </c>
      <c r="C25" s="128"/>
    </row>
    <row r="26" spans="1:3">
      <c r="A26" s="11" t="s">
        <v>369</v>
      </c>
      <c r="B26" s="128" t="s">
        <v>379</v>
      </c>
      <c r="C26" s="128"/>
    </row>
    <row r="27" spans="1:3">
      <c r="A27" s="11" t="s">
        <v>370</v>
      </c>
      <c r="B27" s="128" t="s">
        <v>379</v>
      </c>
      <c r="C27" s="128"/>
    </row>
    <row r="28" spans="1:3">
      <c r="A28" s="11" t="s">
        <v>371</v>
      </c>
      <c r="B28" s="128" t="s">
        <v>379</v>
      </c>
      <c r="C28" s="128"/>
    </row>
    <row r="29" spans="1:3">
      <c r="A29" s="11" t="s">
        <v>372</v>
      </c>
      <c r="B29" s="128" t="s">
        <v>379</v>
      </c>
      <c r="C29" s="128"/>
    </row>
    <row r="30" spans="1:3">
      <c r="A30" s="131"/>
      <c r="B30" s="131"/>
      <c r="C30" s="131"/>
    </row>
    <row r="31" spans="1:3">
      <c r="A31" s="85" t="s">
        <v>377</v>
      </c>
      <c r="B31" s="131"/>
      <c r="C31" s="131"/>
    </row>
    <row r="32" spans="1:3">
      <c r="A32" s="4" t="s">
        <v>359</v>
      </c>
      <c r="B32" s="132">
        <v>40811</v>
      </c>
      <c r="C32" s="131" t="s">
        <v>360</v>
      </c>
    </row>
    <row r="33" spans="1:3">
      <c r="A33" s="4" t="s">
        <v>374</v>
      </c>
      <c r="B33" s="132">
        <v>40819</v>
      </c>
      <c r="C33" s="131" t="s">
        <v>375</v>
      </c>
    </row>
    <row r="34" spans="1:3">
      <c r="A34" s="4" t="s">
        <v>373</v>
      </c>
      <c r="B34" s="132">
        <v>40811</v>
      </c>
      <c r="C34" s="131" t="s">
        <v>376</v>
      </c>
    </row>
    <row r="35" spans="1:3">
      <c r="A35" s="131"/>
      <c r="B35" s="131"/>
      <c r="C35" s="131"/>
    </row>
    <row r="36" spans="1:3">
      <c r="A36" s="131"/>
      <c r="B36" s="131"/>
      <c r="C36" s="131"/>
    </row>
    <row r="37" spans="1:3">
      <c r="A37" s="131"/>
      <c r="B37" s="131"/>
      <c r="C37" s="131"/>
    </row>
    <row r="38" spans="1:3">
      <c r="A38" s="131"/>
      <c r="B38" s="131"/>
      <c r="C38" s="131"/>
    </row>
    <row r="39" spans="1:3">
      <c r="A39" s="131"/>
      <c r="B39" s="131"/>
      <c r="C39" s="131"/>
    </row>
    <row r="40" spans="1:3">
      <c r="A40" s="131"/>
      <c r="B40" s="131"/>
      <c r="C40" s="131"/>
    </row>
    <row r="41" spans="1:3">
      <c r="A41" s="131"/>
      <c r="B41" s="131"/>
      <c r="C41" s="131"/>
    </row>
    <row r="42" spans="1:3">
      <c r="A42" s="131"/>
      <c r="B42" s="131"/>
      <c r="C42" s="131"/>
    </row>
    <row r="43" spans="1:3">
      <c r="A43" s="131"/>
      <c r="B43" s="131"/>
      <c r="C43" s="131"/>
    </row>
    <row r="44" spans="1:3">
      <c r="A44" s="131"/>
      <c r="B44" s="131"/>
      <c r="C44" s="131"/>
    </row>
    <row r="45" spans="1:3">
      <c r="A45" s="131"/>
      <c r="B45" s="131"/>
      <c r="C45" s="131"/>
    </row>
    <row r="46" spans="1:3">
      <c r="A46" s="131"/>
      <c r="B46" s="131"/>
      <c r="C46" s="131"/>
    </row>
    <row r="47" spans="1:3">
      <c r="A47" s="131"/>
      <c r="B47" s="131"/>
      <c r="C47" s="131"/>
    </row>
    <row r="48" spans="1:3">
      <c r="A48" s="131"/>
      <c r="B48" s="131"/>
      <c r="C48" s="131"/>
    </row>
    <row r="49" spans="1:3">
      <c r="A49" s="131"/>
      <c r="B49" s="131"/>
      <c r="C49" s="131"/>
    </row>
    <row r="50" spans="1:3">
      <c r="A50" s="131"/>
      <c r="B50" s="131"/>
      <c r="C50" s="131"/>
    </row>
    <row r="51" spans="1:3">
      <c r="A51" s="131"/>
      <c r="B51" s="131"/>
      <c r="C51" s="131"/>
    </row>
    <row r="52" spans="1:3">
      <c r="A52" s="131"/>
      <c r="B52" s="131"/>
      <c r="C52" s="131"/>
    </row>
    <row r="53" spans="1:3">
      <c r="A53" s="131"/>
      <c r="B53" s="131"/>
      <c r="C53" s="13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 enableFormatConditionsCalculation="0">
    <outlinePr applyStyles="1" summaryBelow="0"/>
  </sheetPr>
  <dimension ref="A1:R155"/>
  <sheetViews>
    <sheetView zoomScale="150" zoomScaleNormal="150" zoomScalePageLayoutView="15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72" sqref="I72"/>
    </sheetView>
  </sheetViews>
  <sheetFormatPr baseColWidth="10" defaultColWidth="10.83203125" defaultRowHeight="12" outlineLevelRow="3" x14ac:dyDescent="0"/>
  <cols>
    <col min="1" max="1" width="6.33203125" style="102" customWidth="1"/>
    <col min="2" max="2" width="65" style="102" customWidth="1"/>
    <col min="3" max="3" width="8.83203125" style="19" customWidth="1"/>
    <col min="4" max="4" width="8.5" style="19" customWidth="1"/>
    <col min="5" max="7" width="5" style="19" customWidth="1"/>
    <col min="8" max="9" width="4.5" style="19" customWidth="1"/>
    <col min="10" max="10" width="5.83203125" style="19" customWidth="1"/>
    <col min="11" max="11" width="5.5" style="66" customWidth="1"/>
    <col min="12" max="12" width="5.83203125" style="66" customWidth="1"/>
    <col min="13" max="13" width="5.5" style="66" customWidth="1"/>
    <col min="14" max="14" width="8.1640625" style="66" customWidth="1"/>
    <col min="15" max="16" width="7.83203125" style="66" customWidth="1"/>
    <col min="17" max="17" width="32.5" style="1" customWidth="1"/>
    <col min="18" max="18" width="43.6640625" style="1" customWidth="1"/>
    <col min="19" max="16384" width="10.83203125" style="1"/>
  </cols>
  <sheetData>
    <row r="1" spans="1:18">
      <c r="A1" s="86"/>
      <c r="B1" s="86" t="s">
        <v>174</v>
      </c>
      <c r="C1" s="30" t="s">
        <v>271</v>
      </c>
      <c r="D1" s="30" t="s">
        <v>272</v>
      </c>
      <c r="E1" s="30" t="s">
        <v>193</v>
      </c>
      <c r="F1" s="30" t="s">
        <v>194</v>
      </c>
      <c r="G1" s="30" t="s">
        <v>195</v>
      </c>
      <c r="H1" s="30" t="s">
        <v>29</v>
      </c>
      <c r="I1" s="30" t="s">
        <v>283</v>
      </c>
      <c r="J1" s="30" t="s">
        <v>30</v>
      </c>
      <c r="K1" s="80" t="s">
        <v>31</v>
      </c>
      <c r="L1" s="80" t="s">
        <v>32</v>
      </c>
      <c r="M1" s="80" t="s">
        <v>38</v>
      </c>
      <c r="N1" s="37" t="s">
        <v>306</v>
      </c>
      <c r="O1" s="37" t="s">
        <v>39</v>
      </c>
      <c r="P1" s="37" t="s">
        <v>44</v>
      </c>
      <c r="Q1" s="2" t="s">
        <v>197</v>
      </c>
      <c r="R1" s="2" t="s">
        <v>196</v>
      </c>
    </row>
    <row r="2" spans="1:18" s="6" customFormat="1" ht="15">
      <c r="A2" s="87" t="s">
        <v>149</v>
      </c>
      <c r="B2" s="87" t="s">
        <v>171</v>
      </c>
      <c r="C2" s="38"/>
      <c r="D2" s="39"/>
      <c r="E2" s="17"/>
      <c r="F2" s="17"/>
      <c r="G2" s="17" t="s">
        <v>41</v>
      </c>
      <c r="H2" s="40"/>
      <c r="I2" s="40"/>
      <c r="J2" s="40"/>
      <c r="K2" s="41"/>
      <c r="L2" s="41"/>
      <c r="M2" s="41"/>
      <c r="N2" s="41"/>
      <c r="O2" s="42"/>
      <c r="P2" s="55"/>
      <c r="Q2" s="7"/>
      <c r="R2" s="7"/>
    </row>
    <row r="3" spans="1:18" outlineLevel="1">
      <c r="A3" s="103" t="s">
        <v>142</v>
      </c>
      <c r="B3" s="88" t="s">
        <v>267</v>
      </c>
      <c r="C3" s="24" t="s">
        <v>28</v>
      </c>
      <c r="E3" s="18"/>
      <c r="F3" s="18" t="s">
        <v>41</v>
      </c>
      <c r="G3" s="18"/>
      <c r="H3" s="20">
        <v>1</v>
      </c>
      <c r="I3" s="20"/>
      <c r="J3" s="20"/>
      <c r="K3" s="21"/>
      <c r="L3" s="21"/>
      <c r="M3" s="21"/>
      <c r="N3" s="120"/>
      <c r="O3" s="22"/>
      <c r="P3" s="54"/>
      <c r="Q3" s="3"/>
      <c r="R3" s="3"/>
    </row>
    <row r="4" spans="1:18" outlineLevel="1">
      <c r="A4" s="103" t="s">
        <v>143</v>
      </c>
      <c r="B4" s="88" t="s">
        <v>316</v>
      </c>
      <c r="C4" s="24" t="s">
        <v>28</v>
      </c>
      <c r="E4" s="18"/>
      <c r="F4" s="18" t="s">
        <v>41</v>
      </c>
      <c r="G4" s="18"/>
      <c r="H4" s="20">
        <v>1</v>
      </c>
      <c r="I4" s="20"/>
      <c r="J4" s="20"/>
      <c r="K4" s="21"/>
      <c r="L4" s="21"/>
      <c r="M4" s="21"/>
      <c r="N4" s="120"/>
      <c r="O4" s="22"/>
      <c r="P4" s="54"/>
      <c r="Q4" s="3"/>
      <c r="R4" s="3"/>
    </row>
    <row r="5" spans="1:18" outlineLevel="1">
      <c r="A5" s="103" t="s">
        <v>144</v>
      </c>
      <c r="B5" s="88" t="s">
        <v>150</v>
      </c>
      <c r="C5" s="24" t="s">
        <v>28</v>
      </c>
      <c r="E5" s="18"/>
      <c r="F5" s="18" t="s">
        <v>41</v>
      </c>
      <c r="G5" s="18"/>
      <c r="H5" s="20">
        <v>1</v>
      </c>
      <c r="I5" s="20"/>
      <c r="J5" s="20"/>
      <c r="K5" s="21"/>
      <c r="L5" s="21"/>
      <c r="M5" s="21"/>
      <c r="N5" s="120"/>
      <c r="O5" s="22"/>
      <c r="P5" s="54"/>
      <c r="Q5" s="3"/>
      <c r="R5" s="3"/>
    </row>
    <row r="6" spans="1:18" s="8" customFormat="1" outlineLevel="1">
      <c r="A6" s="103" t="s">
        <v>145</v>
      </c>
      <c r="B6" s="88" t="s">
        <v>151</v>
      </c>
      <c r="C6" s="24" t="s">
        <v>28</v>
      </c>
      <c r="D6" s="24"/>
      <c r="E6" s="23"/>
      <c r="F6" s="23"/>
      <c r="G6" s="23"/>
      <c r="H6" s="25"/>
      <c r="I6" s="25"/>
      <c r="J6" s="25"/>
      <c r="K6" s="26"/>
      <c r="L6" s="26"/>
      <c r="M6" s="26"/>
      <c r="N6" s="26"/>
      <c r="O6" s="28"/>
      <c r="P6" s="56"/>
      <c r="Q6" s="9"/>
      <c r="R6" s="9"/>
    </row>
    <row r="7" spans="1:18" outlineLevel="2">
      <c r="A7" s="104" t="s">
        <v>146</v>
      </c>
      <c r="B7" s="89" t="s">
        <v>172</v>
      </c>
      <c r="C7" s="19" t="s">
        <v>125</v>
      </c>
      <c r="E7" s="18" t="s">
        <v>33</v>
      </c>
      <c r="F7" s="18" t="s">
        <v>33</v>
      </c>
      <c r="G7" s="18"/>
      <c r="H7" s="20">
        <v>1</v>
      </c>
      <c r="I7" s="20"/>
      <c r="J7" s="20"/>
      <c r="K7" s="21"/>
      <c r="L7" s="21"/>
      <c r="M7" s="21"/>
      <c r="N7" s="120"/>
      <c r="O7" s="22"/>
      <c r="P7" s="54"/>
      <c r="Q7" s="3"/>
      <c r="R7" s="3"/>
    </row>
    <row r="8" spans="1:18" outlineLevel="2">
      <c r="A8" s="104" t="s">
        <v>147</v>
      </c>
      <c r="B8" s="89" t="s">
        <v>117</v>
      </c>
      <c r="C8" s="19" t="s">
        <v>125</v>
      </c>
      <c r="E8" s="18"/>
      <c r="F8" s="18" t="s">
        <v>33</v>
      </c>
      <c r="G8" s="18"/>
      <c r="H8" s="20">
        <v>1</v>
      </c>
      <c r="I8" s="20"/>
      <c r="J8" s="20"/>
      <c r="K8" s="21"/>
      <c r="L8" s="21"/>
      <c r="M8" s="21"/>
      <c r="N8" s="120"/>
      <c r="O8" s="22"/>
      <c r="P8" s="54"/>
      <c r="Q8" s="3"/>
      <c r="R8" s="3"/>
    </row>
    <row r="9" spans="1:18" outlineLevel="2">
      <c r="A9" s="104" t="s">
        <v>148</v>
      </c>
      <c r="B9" s="89" t="s">
        <v>118</v>
      </c>
      <c r="C9" s="19" t="s">
        <v>125</v>
      </c>
      <c r="E9" s="18"/>
      <c r="F9" s="18"/>
      <c r="G9" s="18"/>
      <c r="H9" s="20">
        <v>1</v>
      </c>
      <c r="I9" s="20"/>
      <c r="J9" s="20"/>
      <c r="K9" s="21"/>
      <c r="L9" s="21"/>
      <c r="M9" s="21"/>
      <c r="N9" s="120"/>
      <c r="O9" s="22"/>
      <c r="P9" s="54"/>
      <c r="Q9" s="3"/>
      <c r="R9" s="3"/>
    </row>
    <row r="10" spans="1:18" s="6" customFormat="1" ht="15">
      <c r="A10" s="87" t="s">
        <v>152</v>
      </c>
      <c r="B10" s="87" t="s">
        <v>173</v>
      </c>
      <c r="C10" s="57"/>
      <c r="D10" s="57"/>
      <c r="E10" s="43"/>
      <c r="F10" s="43"/>
      <c r="G10" s="43"/>
      <c r="H10" s="70"/>
      <c r="I10" s="70" t="str">
        <f>IF(SUM(J11:J45)=100%,"","***")</f>
        <v/>
      </c>
      <c r="J10" s="79">
        <v>20</v>
      </c>
      <c r="K10" s="71"/>
      <c r="L10" s="71"/>
      <c r="M10" s="71"/>
      <c r="N10" s="71"/>
      <c r="O10" s="82"/>
      <c r="P10" s="58"/>
      <c r="Q10" s="7"/>
      <c r="R10" s="7"/>
    </row>
    <row r="11" spans="1:18" s="8" customFormat="1" outlineLevel="1">
      <c r="A11" s="103" t="s">
        <v>153</v>
      </c>
      <c r="B11" s="90" t="s">
        <v>268</v>
      </c>
      <c r="C11" s="35" t="s">
        <v>122</v>
      </c>
      <c r="D11" s="35"/>
      <c r="E11" s="34" t="s">
        <v>198</v>
      </c>
      <c r="F11" s="34" t="s">
        <v>198</v>
      </c>
      <c r="G11" s="34" t="s">
        <v>40</v>
      </c>
      <c r="H11" s="46"/>
      <c r="I11" s="46"/>
      <c r="J11" s="16">
        <v>0.25</v>
      </c>
      <c r="K11" s="27">
        <f>IF(COUNTA(K12:K19)=0,"",ROUND($J$10*$J11*SUMPRODUCT($I12:$I19,K12:K19)/COUNTA(K12:K19),2))</f>
        <v>0</v>
      </c>
      <c r="L11" s="27">
        <f t="shared" ref="L11:M11" si="0">IF(COUNTA(L12:L19)=0,"",ROUND($J$10*$J11*SUMPRODUCT($I12:$I19,L12:L19)/COUNTA(L12:L19),2))</f>
        <v>0</v>
      </c>
      <c r="M11" s="27">
        <f t="shared" si="0"/>
        <v>0</v>
      </c>
      <c r="N11" s="27">
        <f>ROUND($J$10*$J11,2)</f>
        <v>5</v>
      </c>
      <c r="O11" s="28">
        <f>IF(SUM(K11:M11)=0,0,AVERAGE(K11:M11))</f>
        <v>0</v>
      </c>
      <c r="P11" s="56" t="str">
        <f>IF(SUM(K11:M11)=0,"",IF(MAX(K11:M11)-MIN(K11:M11)&gt;Seuil*N11,"***",""))</f>
        <v/>
      </c>
      <c r="Q11" s="9"/>
      <c r="R11" s="9"/>
    </row>
    <row r="12" spans="1:18" outlineLevel="2">
      <c r="A12" s="104" t="s">
        <v>154</v>
      </c>
      <c r="B12" s="91" t="s">
        <v>280</v>
      </c>
      <c r="C12" s="31"/>
      <c r="D12" s="44" t="s">
        <v>187</v>
      </c>
      <c r="E12" s="30"/>
      <c r="F12" s="30"/>
      <c r="G12" s="30"/>
      <c r="H12" s="72">
        <v>10</v>
      </c>
      <c r="I12" s="32">
        <f>1/H12</f>
        <v>0.1</v>
      </c>
      <c r="J12" s="32"/>
      <c r="K12" s="33"/>
      <c r="L12" s="33"/>
      <c r="M12" s="33"/>
      <c r="N12" s="121"/>
      <c r="O12" s="22"/>
      <c r="P12" s="54"/>
      <c r="Q12" s="3"/>
      <c r="R12" s="3"/>
    </row>
    <row r="13" spans="1:18" outlineLevel="2">
      <c r="A13" s="104" t="s">
        <v>155</v>
      </c>
      <c r="B13" s="91" t="s">
        <v>239</v>
      </c>
      <c r="C13" s="31"/>
      <c r="D13" s="44" t="s">
        <v>175</v>
      </c>
      <c r="E13" s="30"/>
      <c r="F13" s="30"/>
      <c r="G13" s="30"/>
      <c r="H13" s="72">
        <v>10</v>
      </c>
      <c r="I13" s="32">
        <f t="shared" ref="I13:I50" si="1">1/H13</f>
        <v>0.1</v>
      </c>
      <c r="J13" s="32"/>
      <c r="K13" s="33"/>
      <c r="L13" s="33"/>
      <c r="M13" s="33"/>
      <c r="N13" s="121"/>
      <c r="O13" s="22"/>
      <c r="P13" s="54"/>
      <c r="Q13" s="3"/>
      <c r="R13" s="3"/>
    </row>
    <row r="14" spans="1:18" outlineLevel="2">
      <c r="A14" s="104" t="s">
        <v>243</v>
      </c>
      <c r="B14" s="91" t="s">
        <v>240</v>
      </c>
      <c r="C14" s="31"/>
      <c r="D14" s="44" t="s">
        <v>176</v>
      </c>
      <c r="E14" s="30"/>
      <c r="F14" s="30"/>
      <c r="G14" s="30"/>
      <c r="H14" s="72">
        <v>10</v>
      </c>
      <c r="I14" s="32">
        <f t="shared" si="1"/>
        <v>0.1</v>
      </c>
      <c r="J14" s="32"/>
      <c r="K14" s="33"/>
      <c r="L14" s="33"/>
      <c r="M14" s="33"/>
      <c r="N14" s="121"/>
      <c r="O14" s="22"/>
      <c r="P14" s="54"/>
      <c r="Q14" s="3"/>
      <c r="R14" s="3"/>
    </row>
    <row r="15" spans="1:18" outlineLevel="2">
      <c r="A15" s="104" t="s">
        <v>244</v>
      </c>
      <c r="B15" s="91" t="s">
        <v>241</v>
      </c>
      <c r="C15" s="31"/>
      <c r="D15" s="44" t="s">
        <v>177</v>
      </c>
      <c r="E15" s="30"/>
      <c r="F15" s="30"/>
      <c r="G15" s="30"/>
      <c r="H15" s="72">
        <v>10</v>
      </c>
      <c r="I15" s="32">
        <f t="shared" si="1"/>
        <v>0.1</v>
      </c>
      <c r="J15" s="32"/>
      <c r="K15" s="33"/>
      <c r="L15" s="33"/>
      <c r="M15" s="33"/>
      <c r="N15" s="121"/>
      <c r="O15" s="22"/>
      <c r="P15" s="54"/>
      <c r="Q15" s="3"/>
      <c r="R15" s="3"/>
    </row>
    <row r="16" spans="1:18" outlineLevel="2">
      <c r="A16" s="104" t="s">
        <v>156</v>
      </c>
      <c r="B16" s="91" t="s">
        <v>242</v>
      </c>
      <c r="C16" s="31"/>
      <c r="D16" s="44" t="s">
        <v>178</v>
      </c>
      <c r="E16" s="30"/>
      <c r="F16" s="30"/>
      <c r="G16" s="30"/>
      <c r="H16" s="72">
        <v>10</v>
      </c>
      <c r="I16" s="32">
        <f t="shared" si="1"/>
        <v>0.1</v>
      </c>
      <c r="J16" s="32"/>
      <c r="K16" s="33"/>
      <c r="L16" s="33"/>
      <c r="M16" s="33"/>
      <c r="N16" s="121"/>
      <c r="O16" s="22"/>
      <c r="P16" s="54"/>
      <c r="Q16" s="3"/>
      <c r="R16" s="3"/>
    </row>
    <row r="17" spans="1:18" outlineLevel="2">
      <c r="A17" s="104" t="s">
        <v>157</v>
      </c>
      <c r="B17" s="91" t="s">
        <v>281</v>
      </c>
      <c r="C17" s="31"/>
      <c r="D17" s="44" t="s">
        <v>179</v>
      </c>
      <c r="E17" s="30"/>
      <c r="F17" s="30"/>
      <c r="G17" s="30"/>
      <c r="H17" s="72">
        <v>10</v>
      </c>
      <c r="I17" s="32">
        <f t="shared" si="1"/>
        <v>0.1</v>
      </c>
      <c r="J17" s="32"/>
      <c r="K17" s="33"/>
      <c r="L17" s="33"/>
      <c r="M17" s="33"/>
      <c r="N17" s="121"/>
      <c r="O17" s="22"/>
      <c r="P17" s="54"/>
      <c r="Q17" s="3"/>
      <c r="R17" s="3"/>
    </row>
    <row r="18" spans="1:18" s="8" customFormat="1" outlineLevel="1" collapsed="1">
      <c r="A18" s="103" t="s">
        <v>158</v>
      </c>
      <c r="B18" s="92" t="s">
        <v>108</v>
      </c>
      <c r="C18" s="35"/>
      <c r="D18" s="35"/>
      <c r="E18" s="34" t="s">
        <v>198</v>
      </c>
      <c r="F18" s="34" t="s">
        <v>198</v>
      </c>
      <c r="G18" s="34" t="s">
        <v>33</v>
      </c>
      <c r="H18" s="46"/>
      <c r="I18" s="32"/>
      <c r="J18" s="16">
        <v>0.25</v>
      </c>
      <c r="K18" s="27" t="str">
        <f>IF(COUNTA(K19:K26)=0,"",ROUND($J$10*$J18*SUMPRODUCT($I19:$I26,K19:K26)/COUNTA(K19:K26),2))</f>
        <v/>
      </c>
      <c r="L18" s="27" t="str">
        <f t="shared" ref="L18:M18" si="2">IF(COUNTA(L19:L26)=0,"",ROUND($J$10*$J18*SUMPRODUCT($I19:$I26,L19:L26)/COUNTA(L19:L26),2))</f>
        <v/>
      </c>
      <c r="M18" s="27" t="str">
        <f t="shared" si="2"/>
        <v/>
      </c>
      <c r="N18" s="27">
        <f>ROUND($J$10*$J18,2)</f>
        <v>5</v>
      </c>
      <c r="O18" s="28">
        <f>IF(SUM(K18:M18)=0,0,AVERAGE(K18:M18))</f>
        <v>0</v>
      </c>
      <c r="P18" s="56" t="str">
        <f>IF(SUM(K18:M18)=0,"",IF(MAX(K18:M18)-MIN(K18:M18)&gt;Seuil*N18,"***",""))</f>
        <v/>
      </c>
      <c r="Q18" s="9"/>
      <c r="R18" s="9"/>
    </row>
    <row r="19" spans="1:18" s="8" customFormat="1" ht="12.75" hidden="1" customHeight="1" outlineLevel="2">
      <c r="A19" s="104" t="s">
        <v>159</v>
      </c>
      <c r="B19" s="91" t="s">
        <v>278</v>
      </c>
      <c r="C19" s="35" t="s">
        <v>122</v>
      </c>
      <c r="D19" s="45" t="s">
        <v>180</v>
      </c>
      <c r="E19" s="34"/>
      <c r="F19" s="34"/>
      <c r="G19" s="34"/>
      <c r="H19" s="73">
        <v>1</v>
      </c>
      <c r="I19" s="32">
        <f t="shared" si="1"/>
        <v>1</v>
      </c>
      <c r="J19" s="46"/>
      <c r="K19" s="47"/>
      <c r="L19" s="47"/>
      <c r="M19" s="47"/>
      <c r="N19" s="27"/>
      <c r="O19" s="28"/>
      <c r="P19" s="56"/>
      <c r="Q19" s="9"/>
      <c r="R19" s="9"/>
    </row>
    <row r="20" spans="1:18" s="8" customFormat="1" hidden="1" outlineLevel="2">
      <c r="A20" s="104" t="s">
        <v>160</v>
      </c>
      <c r="B20" s="91" t="s">
        <v>282</v>
      </c>
      <c r="C20" s="35" t="s">
        <v>122</v>
      </c>
      <c r="D20" s="45" t="s">
        <v>181</v>
      </c>
      <c r="E20" s="34"/>
      <c r="F20" s="34"/>
      <c r="G20" s="34"/>
      <c r="H20" s="73">
        <v>10</v>
      </c>
      <c r="I20" s="32">
        <f t="shared" si="1"/>
        <v>0.1</v>
      </c>
      <c r="J20" s="46"/>
      <c r="K20" s="47"/>
      <c r="L20" s="47"/>
      <c r="M20" s="47"/>
      <c r="N20" s="27"/>
      <c r="O20" s="28"/>
      <c r="P20" s="56"/>
      <c r="Q20" s="9"/>
      <c r="R20" s="9"/>
    </row>
    <row r="21" spans="1:18" s="8" customFormat="1" hidden="1" outlineLevel="2">
      <c r="A21" s="104" t="s">
        <v>161</v>
      </c>
      <c r="B21" s="91" t="s">
        <v>317</v>
      </c>
      <c r="C21" s="35" t="s">
        <v>122</v>
      </c>
      <c r="D21" s="45" t="s">
        <v>182</v>
      </c>
      <c r="E21" s="34"/>
      <c r="F21" s="34"/>
      <c r="G21" s="34"/>
      <c r="H21" s="73">
        <v>1</v>
      </c>
      <c r="I21" s="32">
        <f t="shared" si="1"/>
        <v>1</v>
      </c>
      <c r="J21" s="46"/>
      <c r="K21" s="47"/>
      <c r="L21" s="47"/>
      <c r="M21" s="47"/>
      <c r="N21" s="27"/>
      <c r="O21" s="28"/>
      <c r="P21" s="56"/>
      <c r="Q21" s="9"/>
      <c r="R21" s="9"/>
    </row>
    <row r="22" spans="1:18" s="8" customFormat="1" hidden="1" outlineLevel="2">
      <c r="A22" s="104" t="s">
        <v>162</v>
      </c>
      <c r="B22" s="89" t="s">
        <v>275</v>
      </c>
      <c r="C22" s="35" t="s">
        <v>122</v>
      </c>
      <c r="D22" s="45" t="s">
        <v>183</v>
      </c>
      <c r="E22" s="34"/>
      <c r="F22" s="34"/>
      <c r="G22" s="34"/>
      <c r="H22" s="73">
        <v>1</v>
      </c>
      <c r="I22" s="32">
        <f t="shared" si="1"/>
        <v>1</v>
      </c>
      <c r="J22" s="46"/>
      <c r="K22" s="47"/>
      <c r="L22" s="47"/>
      <c r="M22" s="47"/>
      <c r="N22" s="27"/>
      <c r="O22" s="28"/>
      <c r="P22" s="56"/>
      <c r="Q22" s="9"/>
      <c r="R22" s="9"/>
    </row>
    <row r="23" spans="1:18" s="8" customFormat="1" hidden="1" outlineLevel="2">
      <c r="A23" s="104" t="s">
        <v>163</v>
      </c>
      <c r="B23" s="89" t="s">
        <v>276</v>
      </c>
      <c r="C23" s="35" t="s">
        <v>122</v>
      </c>
      <c r="D23" s="45" t="s">
        <v>184</v>
      </c>
      <c r="E23" s="34"/>
      <c r="F23" s="34"/>
      <c r="G23" s="34"/>
      <c r="H23" s="73">
        <v>1</v>
      </c>
      <c r="I23" s="32">
        <f t="shared" si="1"/>
        <v>1</v>
      </c>
      <c r="J23" s="46"/>
      <c r="K23" s="47"/>
      <c r="L23" s="47"/>
      <c r="M23" s="47"/>
      <c r="N23" s="27"/>
      <c r="O23" s="28"/>
      <c r="P23" s="56"/>
      <c r="Q23" s="9"/>
      <c r="R23" s="9"/>
    </row>
    <row r="24" spans="1:18" s="8" customFormat="1" hidden="1" outlineLevel="2">
      <c r="A24" s="104" t="s">
        <v>164</v>
      </c>
      <c r="B24" s="91" t="s">
        <v>318</v>
      </c>
      <c r="C24" s="35" t="s">
        <v>122</v>
      </c>
      <c r="D24" s="35" t="s">
        <v>1</v>
      </c>
      <c r="E24" s="34"/>
      <c r="F24" s="34"/>
      <c r="G24" s="34"/>
      <c r="H24" s="73">
        <v>10</v>
      </c>
      <c r="I24" s="32">
        <f t="shared" si="1"/>
        <v>0.1</v>
      </c>
      <c r="J24" s="46"/>
      <c r="K24" s="47"/>
      <c r="L24" s="47"/>
      <c r="M24" s="47"/>
      <c r="N24" s="27"/>
      <c r="O24" s="28"/>
      <c r="P24" s="56"/>
      <c r="Q24" s="9"/>
      <c r="R24" s="9"/>
    </row>
    <row r="25" spans="1:18" s="8" customFormat="1" hidden="1" outlineLevel="2">
      <c r="A25" s="104" t="s">
        <v>165</v>
      </c>
      <c r="B25" s="91" t="s">
        <v>319</v>
      </c>
      <c r="C25" s="35" t="s">
        <v>122</v>
      </c>
      <c r="D25" s="35" t="s">
        <v>2</v>
      </c>
      <c r="E25" s="34"/>
      <c r="F25" s="34"/>
      <c r="G25" s="34"/>
      <c r="H25" s="73">
        <v>10</v>
      </c>
      <c r="I25" s="32">
        <f t="shared" si="1"/>
        <v>0.1</v>
      </c>
      <c r="J25" s="46"/>
      <c r="K25" s="47"/>
      <c r="L25" s="47"/>
      <c r="M25" s="47"/>
      <c r="N25" s="27"/>
      <c r="O25" s="28"/>
      <c r="P25" s="56"/>
      <c r="Q25" s="9"/>
      <c r="R25" s="9"/>
    </row>
    <row r="26" spans="1:18" s="8" customFormat="1" hidden="1" outlineLevel="2">
      <c r="A26" s="104" t="s">
        <v>166</v>
      </c>
      <c r="B26" s="91" t="s">
        <v>277</v>
      </c>
      <c r="C26" s="35" t="s">
        <v>122</v>
      </c>
      <c r="D26" s="35" t="s">
        <v>186</v>
      </c>
      <c r="E26" s="34" t="s">
        <v>198</v>
      </c>
      <c r="F26" s="34" t="s">
        <v>198</v>
      </c>
      <c r="G26" s="34" t="s">
        <v>198</v>
      </c>
      <c r="H26" s="73">
        <v>1</v>
      </c>
      <c r="I26" s="32">
        <f t="shared" si="1"/>
        <v>1</v>
      </c>
      <c r="J26" s="46"/>
      <c r="K26" s="47"/>
      <c r="L26" s="47"/>
      <c r="M26" s="47"/>
      <c r="N26" s="27"/>
      <c r="O26" s="28"/>
      <c r="P26" s="56"/>
      <c r="Q26" s="9"/>
      <c r="R26" s="9"/>
    </row>
    <row r="27" spans="1:18" s="8" customFormat="1" outlineLevel="1" collapsed="1">
      <c r="A27" s="103" t="s">
        <v>167</v>
      </c>
      <c r="B27" s="90" t="s">
        <v>320</v>
      </c>
      <c r="C27" s="35" t="s">
        <v>122</v>
      </c>
      <c r="D27" s="45" t="s">
        <v>185</v>
      </c>
      <c r="E27" s="34"/>
      <c r="F27" s="34"/>
      <c r="G27" s="34"/>
      <c r="H27" s="46"/>
      <c r="I27" s="32"/>
      <c r="J27" s="16">
        <v>0.1</v>
      </c>
      <c r="K27" s="27" t="str">
        <f>IF(COUNTA(K28:K30)=0,"",ROUND($J$10*$J27*SUMPRODUCT($I28:$I30,K28:K30)/COUNTA(K28:K30),2))</f>
        <v/>
      </c>
      <c r="L27" s="27" t="str">
        <f>IF(COUNTA(L28:L30)=0,"",ROUND($J$10*$J27*SUMPRODUCT($I28:$I30,L28:L30)/COUNTA(L28:L30),2))</f>
        <v/>
      </c>
      <c r="M27" s="27" t="str">
        <f>IF(COUNTA(M28:M30)=0,"",ROUND($J$10*$J27*SUMPRODUCT($I28:$I30,M28:M30)/COUNTA(M28:M30),2))</f>
        <v/>
      </c>
      <c r="N27" s="27">
        <f>ROUND($J$10*$J27,2)</f>
        <v>2</v>
      </c>
      <c r="O27" s="28">
        <f>IF(SUM(K27:M27)=0,0,AVERAGE(K27:M27))</f>
        <v>0</v>
      </c>
      <c r="P27" s="56" t="str">
        <f>IF(SUM(K27:M27)=0,"",IF(MAX(K27:M27)-MIN(K27:M27)&gt;Seuil*N27,"***",""))</f>
        <v/>
      </c>
      <c r="Q27" s="9"/>
      <c r="R27" s="9"/>
    </row>
    <row r="28" spans="1:18" hidden="1" outlineLevel="2">
      <c r="A28" s="104" t="s">
        <v>168</v>
      </c>
      <c r="B28" s="91" t="s">
        <v>141</v>
      </c>
      <c r="C28" s="31" t="s">
        <v>273</v>
      </c>
      <c r="D28" s="44" t="s">
        <v>186</v>
      </c>
      <c r="E28" s="30"/>
      <c r="F28" s="30"/>
      <c r="G28" s="30"/>
      <c r="H28" s="72">
        <v>1</v>
      </c>
      <c r="I28" s="32">
        <f t="shared" si="1"/>
        <v>1</v>
      </c>
      <c r="J28" s="32"/>
      <c r="K28" s="33"/>
      <c r="L28" s="33"/>
      <c r="M28" s="33"/>
      <c r="N28" s="121"/>
      <c r="O28" s="22"/>
      <c r="P28" s="54"/>
      <c r="Q28" s="3"/>
      <c r="R28" s="3"/>
    </row>
    <row r="29" spans="1:18" hidden="1" outlineLevel="2">
      <c r="A29" s="104" t="s">
        <v>169</v>
      </c>
      <c r="B29" s="91" t="s">
        <v>225</v>
      </c>
      <c r="C29" s="31" t="s">
        <v>266</v>
      </c>
      <c r="D29" s="44"/>
      <c r="E29" s="30"/>
      <c r="F29" s="30"/>
      <c r="G29" s="30"/>
      <c r="H29" s="72">
        <v>1</v>
      </c>
      <c r="I29" s="32">
        <f t="shared" si="1"/>
        <v>1</v>
      </c>
      <c r="J29" s="32"/>
      <c r="K29" s="33"/>
      <c r="L29" s="33"/>
      <c r="M29" s="33"/>
      <c r="N29" s="121"/>
      <c r="O29" s="22"/>
      <c r="P29" s="54"/>
      <c r="Q29" s="3"/>
      <c r="R29" s="3"/>
    </row>
    <row r="30" spans="1:18" hidden="1" outlineLevel="2">
      <c r="A30" s="104" t="s">
        <v>227</v>
      </c>
      <c r="B30" s="91" t="s">
        <v>226</v>
      </c>
      <c r="C30" s="31" t="s">
        <v>34</v>
      </c>
      <c r="D30" s="44"/>
      <c r="E30" s="30"/>
      <c r="F30" s="30"/>
      <c r="G30" s="30"/>
      <c r="H30" s="72">
        <v>1</v>
      </c>
      <c r="I30" s="32">
        <f t="shared" si="1"/>
        <v>1</v>
      </c>
      <c r="J30" s="32"/>
      <c r="K30" s="33"/>
      <c r="L30" s="33"/>
      <c r="M30" s="33"/>
      <c r="N30" s="121"/>
      <c r="O30" s="22"/>
      <c r="P30" s="54"/>
      <c r="Q30" s="3"/>
      <c r="R30" s="3"/>
    </row>
    <row r="31" spans="1:18" s="8" customFormat="1" outlineLevel="1" collapsed="1">
      <c r="A31" s="103" t="s">
        <v>170</v>
      </c>
      <c r="B31" s="90" t="s">
        <v>228</v>
      </c>
      <c r="C31" s="35" t="s">
        <v>122</v>
      </c>
      <c r="D31" s="35" t="s">
        <v>192</v>
      </c>
      <c r="E31" s="34" t="s">
        <v>42</v>
      </c>
      <c r="F31" s="34" t="s">
        <v>42</v>
      </c>
      <c r="G31" s="34"/>
      <c r="H31" s="46"/>
      <c r="I31" s="32"/>
      <c r="J31" s="16">
        <v>0.1</v>
      </c>
      <c r="K31" s="27">
        <f>IF(COUNTA(K32:K34)=0,"",ROUND($J$10*$J31*SUMPRODUCT($I32:$I34,K32:K34)/COUNTA(K32:K34),2))</f>
        <v>0.93</v>
      </c>
      <c r="L31" s="27">
        <f>IF(COUNTA(L32:L34)=0,"",ROUND($J$10*$J31*SUMPRODUCT($I32:$I34,L32:L34)/COUNTA(L32:L34),2))</f>
        <v>1.33</v>
      </c>
      <c r="M31" s="27">
        <f>IF(COUNTA(M32:M34)=0,"",ROUND($J$10*$J31*SUMPRODUCT($I32:$I34,M32:M34)/COUNTA(M32:M34),2))</f>
        <v>1.6</v>
      </c>
      <c r="N31" s="27">
        <f>ROUND($J$10*$J31,2)</f>
        <v>2</v>
      </c>
      <c r="O31" s="28">
        <f>IF(SUM(K31:M31)=0,0,AVERAGE(K31:M31))</f>
        <v>1.2866666666666668</v>
      </c>
      <c r="P31" s="56" t="str">
        <f>IF(SUM(K31:M31)=0,"",IF(MAX(K31:M31)-MIN(K31:M31)&gt;Seuil*N31,"***",""))</f>
        <v>***</v>
      </c>
      <c r="Q31" s="9"/>
      <c r="R31" s="9"/>
    </row>
    <row r="32" spans="1:18" hidden="1" outlineLevel="2">
      <c r="A32" s="104" t="s">
        <v>134</v>
      </c>
      <c r="B32" s="91" t="s">
        <v>229</v>
      </c>
      <c r="C32" s="31" t="s">
        <v>122</v>
      </c>
      <c r="D32" s="31" t="s">
        <v>188</v>
      </c>
      <c r="E32" s="30"/>
      <c r="F32" s="30"/>
      <c r="G32" s="30"/>
      <c r="H32" s="72">
        <v>10</v>
      </c>
      <c r="I32" s="32">
        <f t="shared" si="1"/>
        <v>0.1</v>
      </c>
      <c r="J32" s="32"/>
      <c r="K32" s="33">
        <v>3</v>
      </c>
      <c r="L32" s="33">
        <v>5</v>
      </c>
      <c r="M32" s="33">
        <v>8</v>
      </c>
      <c r="N32" s="121"/>
      <c r="O32" s="22"/>
      <c r="P32" s="54"/>
      <c r="Q32" s="3"/>
      <c r="R32" s="3"/>
    </row>
    <row r="33" spans="1:18" hidden="1" outlineLevel="2">
      <c r="A33" s="104" t="s">
        <v>135</v>
      </c>
      <c r="B33" s="91" t="s">
        <v>230</v>
      </c>
      <c r="C33" s="31" t="s">
        <v>122</v>
      </c>
      <c r="D33" s="31" t="s">
        <v>189</v>
      </c>
      <c r="E33" s="30"/>
      <c r="F33" s="30"/>
      <c r="G33" s="30"/>
      <c r="H33" s="72">
        <v>10</v>
      </c>
      <c r="I33" s="32">
        <f t="shared" si="1"/>
        <v>0.1</v>
      </c>
      <c r="J33" s="32"/>
      <c r="K33" s="33">
        <v>5</v>
      </c>
      <c r="L33" s="33">
        <v>6</v>
      </c>
      <c r="M33" s="33">
        <v>8</v>
      </c>
      <c r="N33" s="121"/>
      <c r="O33" s="22"/>
      <c r="P33" s="54"/>
      <c r="Q33" s="3"/>
      <c r="R33" s="3"/>
    </row>
    <row r="34" spans="1:18" hidden="1" outlineLevel="2">
      <c r="A34" s="104" t="s">
        <v>136</v>
      </c>
      <c r="B34" s="93" t="s">
        <v>231</v>
      </c>
      <c r="C34" s="31" t="s">
        <v>122</v>
      </c>
      <c r="D34" s="31" t="s">
        <v>190</v>
      </c>
      <c r="E34" s="30"/>
      <c r="F34" s="30"/>
      <c r="G34" s="30"/>
      <c r="H34" s="72">
        <v>10</v>
      </c>
      <c r="I34" s="32">
        <f t="shared" si="1"/>
        <v>0.1</v>
      </c>
      <c r="J34" s="32"/>
      <c r="K34" s="33">
        <v>6</v>
      </c>
      <c r="L34" s="33">
        <v>9</v>
      </c>
      <c r="M34" s="33">
        <v>8</v>
      </c>
      <c r="N34" s="121"/>
      <c r="O34" s="22"/>
      <c r="P34" s="54"/>
      <c r="Q34" s="3"/>
      <c r="R34" s="3"/>
    </row>
    <row r="35" spans="1:18" s="8" customFormat="1" outlineLevel="1" collapsed="1">
      <c r="A35" s="103" t="s">
        <v>245</v>
      </c>
      <c r="B35" s="90" t="s">
        <v>269</v>
      </c>
      <c r="C35" s="35"/>
      <c r="D35" s="59"/>
      <c r="E35" s="34" t="s">
        <v>246</v>
      </c>
      <c r="F35" s="34" t="s">
        <v>42</v>
      </c>
      <c r="G35" s="34"/>
      <c r="H35" s="46"/>
      <c r="I35" s="32"/>
      <c r="J35" s="16">
        <v>0.1</v>
      </c>
      <c r="K35" s="27" t="str">
        <f>IF(COUNTA(K36:K41)=0,"",ROUND($J$10*$J35*SUMPRODUCT($I36:$I41,K36:K41)/COUNTA(K36:K41),2))</f>
        <v/>
      </c>
      <c r="L35" s="27" t="str">
        <f>IF(COUNTA(L36:L41)=0,"",ROUND($J$10*$J35*SUMPRODUCT($I36:$I41,L36:L41)/COUNTA(L36:L41),2))</f>
        <v/>
      </c>
      <c r="M35" s="27" t="str">
        <f>IF(COUNTA(M36:M41)=0,"",ROUND($J$10*$J35*SUMPRODUCT($I36:$I41,M36:M41)/COUNTA(M36:M41),2))</f>
        <v/>
      </c>
      <c r="N35" s="27">
        <f>ROUND($J$10*$J35,2)</f>
        <v>2</v>
      </c>
      <c r="O35" s="28">
        <f>IF(SUM(K35:M35)=0,0,AVERAGE(K35:M35))</f>
        <v>0</v>
      </c>
      <c r="P35" s="56" t="str">
        <f>IF(SUM(K35:M35)=0,"",IF(MAX(K35:M35)-MIN(K35:M35)&gt;Seuil*N35,"***",""))</f>
        <v/>
      </c>
      <c r="Q35" s="9"/>
      <c r="R35" s="9"/>
    </row>
    <row r="36" spans="1:18" ht="24" hidden="1" outlineLevel="2">
      <c r="A36" s="104" t="s">
        <v>137</v>
      </c>
      <c r="B36" s="93" t="s">
        <v>88</v>
      </c>
      <c r="C36" s="31" t="s">
        <v>122</v>
      </c>
      <c r="D36" s="31" t="s">
        <v>96</v>
      </c>
      <c r="E36" s="30"/>
      <c r="F36" s="30"/>
      <c r="G36" s="30"/>
      <c r="H36" s="72">
        <v>1</v>
      </c>
      <c r="I36" s="32">
        <f t="shared" si="1"/>
        <v>1</v>
      </c>
      <c r="J36" s="32"/>
      <c r="K36" s="33"/>
      <c r="L36" s="33"/>
      <c r="M36" s="33"/>
      <c r="N36" s="121"/>
      <c r="O36" s="22"/>
      <c r="P36" s="54"/>
      <c r="Q36" s="3"/>
      <c r="R36" s="3"/>
    </row>
    <row r="37" spans="1:18" hidden="1" outlineLevel="2">
      <c r="A37" s="104" t="s">
        <v>138</v>
      </c>
      <c r="B37" s="93" t="s">
        <v>321</v>
      </c>
      <c r="C37" s="31" t="s">
        <v>122</v>
      </c>
      <c r="D37" s="29" t="s">
        <v>116</v>
      </c>
      <c r="E37" s="30"/>
      <c r="F37" s="30"/>
      <c r="G37" s="30"/>
      <c r="H37" s="72">
        <v>1</v>
      </c>
      <c r="I37" s="32">
        <f t="shared" si="1"/>
        <v>1</v>
      </c>
      <c r="J37" s="32"/>
      <c r="K37" s="33"/>
      <c r="L37" s="33"/>
      <c r="M37" s="33"/>
      <c r="N37" s="121"/>
      <c r="O37" s="22"/>
      <c r="P37" s="54"/>
      <c r="Q37" s="3"/>
      <c r="R37" s="3"/>
    </row>
    <row r="38" spans="1:18" s="13" customFormat="1" hidden="1" outlineLevel="2">
      <c r="A38" s="105" t="s">
        <v>139</v>
      </c>
      <c r="B38" s="93" t="s">
        <v>89</v>
      </c>
      <c r="C38" s="50" t="s">
        <v>122</v>
      </c>
      <c r="D38" s="48" t="s">
        <v>0</v>
      </c>
      <c r="E38" s="49"/>
      <c r="F38" s="49"/>
      <c r="G38" s="49"/>
      <c r="H38" s="74">
        <v>1</v>
      </c>
      <c r="I38" s="51">
        <f t="shared" si="1"/>
        <v>1</v>
      </c>
      <c r="J38" s="51"/>
      <c r="K38" s="52"/>
      <c r="L38" s="52"/>
      <c r="M38" s="52"/>
      <c r="N38" s="122"/>
      <c r="O38" s="53"/>
      <c r="P38" s="60"/>
      <c r="Q38" s="12"/>
      <c r="R38" s="12"/>
    </row>
    <row r="39" spans="1:18" hidden="1" outlineLevel="3">
      <c r="A39" s="106" t="s">
        <v>92</v>
      </c>
      <c r="B39" s="94" t="s">
        <v>90</v>
      </c>
      <c r="C39" s="50" t="s">
        <v>122</v>
      </c>
      <c r="D39" s="29" t="s">
        <v>209</v>
      </c>
      <c r="E39" s="30"/>
      <c r="F39" s="30"/>
      <c r="G39" s="30"/>
      <c r="H39" s="72"/>
      <c r="I39" s="32"/>
      <c r="J39" s="32"/>
      <c r="K39" s="33"/>
      <c r="L39" s="33"/>
      <c r="M39" s="33"/>
      <c r="N39" s="121"/>
      <c r="O39" s="22"/>
      <c r="P39" s="54"/>
      <c r="Q39" s="3"/>
      <c r="R39" s="3"/>
    </row>
    <row r="40" spans="1:18" hidden="1" outlineLevel="3">
      <c r="A40" s="106" t="s">
        <v>93</v>
      </c>
      <c r="B40" s="94" t="s">
        <v>91</v>
      </c>
      <c r="C40" s="50" t="s">
        <v>122</v>
      </c>
      <c r="D40" s="29" t="s">
        <v>210</v>
      </c>
      <c r="E40" s="30"/>
      <c r="F40" s="30"/>
      <c r="G40" s="30"/>
      <c r="H40" s="72"/>
      <c r="I40" s="32"/>
      <c r="J40" s="32"/>
      <c r="K40" s="33"/>
      <c r="L40" s="33"/>
      <c r="M40" s="33"/>
      <c r="N40" s="121"/>
      <c r="O40" s="22"/>
      <c r="P40" s="54"/>
      <c r="Q40" s="3"/>
      <c r="R40" s="3"/>
    </row>
    <row r="41" spans="1:18" hidden="1" outlineLevel="2">
      <c r="A41" s="104" t="s">
        <v>257</v>
      </c>
      <c r="B41" s="95" t="s">
        <v>322</v>
      </c>
      <c r="C41" s="61" t="s">
        <v>95</v>
      </c>
      <c r="D41" s="31" t="s">
        <v>62</v>
      </c>
      <c r="E41" s="30"/>
      <c r="F41" s="30"/>
      <c r="G41" s="30"/>
      <c r="H41" s="72">
        <v>1</v>
      </c>
      <c r="I41" s="32">
        <f t="shared" si="1"/>
        <v>1</v>
      </c>
      <c r="J41" s="32"/>
      <c r="K41" s="33"/>
      <c r="L41" s="33"/>
      <c r="M41" s="33"/>
      <c r="N41" s="121"/>
      <c r="O41" s="22"/>
      <c r="P41" s="54"/>
      <c r="Q41" s="3"/>
      <c r="R41" s="3"/>
    </row>
    <row r="42" spans="1:18" s="8" customFormat="1" outlineLevel="1" collapsed="1">
      <c r="A42" s="103" t="s">
        <v>232</v>
      </c>
      <c r="B42" s="90" t="s">
        <v>223</v>
      </c>
      <c r="C42" s="31" t="s">
        <v>122</v>
      </c>
      <c r="D42" s="35" t="s">
        <v>115</v>
      </c>
      <c r="E42" s="34"/>
      <c r="F42" s="34" t="s">
        <v>43</v>
      </c>
      <c r="G42" s="34" t="s">
        <v>43</v>
      </c>
      <c r="H42" s="46"/>
      <c r="I42" s="32"/>
      <c r="J42" s="16">
        <v>0.2</v>
      </c>
      <c r="K42" s="27" t="str">
        <f>IF(COUNTA(K43:K44)=0,"",ROUND($J$10*$J42*SUMPRODUCT($I43:$I44,K43:K44)/COUNTA(K43:K44),2))</f>
        <v/>
      </c>
      <c r="L42" s="27" t="str">
        <f>IF(COUNTA(L43:L44)=0,"",ROUND($J$10*$J42*SUMPRODUCT($I43:$I44,L43:L44)/COUNTA(L43:L44),2))</f>
        <v/>
      </c>
      <c r="M42" s="27" t="str">
        <f>IF(COUNTA(M43:M44)=0,"",ROUND($J$10*$J42*SUMPRODUCT($I43:$I44,M43:M44)/COUNTA(M43:M44),2))</f>
        <v/>
      </c>
      <c r="N42" s="27">
        <f>ROUND($J$10*$J42,2)</f>
        <v>4</v>
      </c>
      <c r="O42" s="28">
        <f>IF(SUM(K42:M42)=0,0,AVERAGE(K42:M42))</f>
        <v>0</v>
      </c>
      <c r="P42" s="56" t="str">
        <f>IF(SUM(K42:M42)=0,"",IF(MAX(K42:M42)-MIN(K42:M42)&gt;Seuil*N42,"***",""))</f>
        <v/>
      </c>
      <c r="Q42" s="9"/>
      <c r="R42" s="9"/>
    </row>
    <row r="43" spans="1:18" hidden="1" outlineLevel="2">
      <c r="A43" s="104" t="s">
        <v>258</v>
      </c>
      <c r="B43" s="95" t="s">
        <v>97</v>
      </c>
      <c r="C43" s="31" t="s">
        <v>122</v>
      </c>
      <c r="D43" s="31" t="s">
        <v>114</v>
      </c>
      <c r="E43" s="30" t="s">
        <v>198</v>
      </c>
      <c r="F43" s="30"/>
      <c r="G43" s="30"/>
      <c r="H43" s="72">
        <v>1</v>
      </c>
      <c r="I43" s="32">
        <f t="shared" si="1"/>
        <v>1</v>
      </c>
      <c r="J43" s="32"/>
      <c r="K43" s="33"/>
      <c r="L43" s="33"/>
      <c r="M43" s="33"/>
      <c r="N43" s="121"/>
      <c r="O43" s="22"/>
      <c r="P43" s="54"/>
      <c r="Q43" s="3"/>
      <c r="R43" s="3"/>
    </row>
    <row r="44" spans="1:18" hidden="1" outlineLevel="2">
      <c r="A44" s="104" t="s">
        <v>259</v>
      </c>
      <c r="B44" s="95" t="s">
        <v>99</v>
      </c>
      <c r="C44" s="31" t="s">
        <v>122</v>
      </c>
      <c r="D44" s="31" t="s">
        <v>113</v>
      </c>
      <c r="E44" s="30"/>
      <c r="F44" s="30"/>
      <c r="G44" s="30"/>
      <c r="H44" s="72">
        <v>1</v>
      </c>
      <c r="I44" s="32">
        <f t="shared" si="1"/>
        <v>1</v>
      </c>
      <c r="J44" s="32"/>
      <c r="K44" s="33"/>
      <c r="L44" s="33"/>
      <c r="M44" s="33"/>
      <c r="N44" s="121"/>
      <c r="O44" s="22"/>
      <c r="P44" s="54"/>
      <c r="Q44" s="3"/>
      <c r="R44" s="3"/>
    </row>
    <row r="45" spans="1:18" s="8" customFormat="1" outlineLevel="1" collapsed="1">
      <c r="A45" s="103" t="s">
        <v>233</v>
      </c>
      <c r="B45" s="90" t="s">
        <v>224</v>
      </c>
      <c r="C45" s="31" t="s">
        <v>122</v>
      </c>
      <c r="D45" s="35" t="s">
        <v>104</v>
      </c>
      <c r="E45" s="34" t="s">
        <v>43</v>
      </c>
      <c r="F45" s="34" t="s">
        <v>43</v>
      </c>
      <c r="G45" s="34"/>
      <c r="H45" s="46"/>
      <c r="I45" s="32"/>
      <c r="J45" s="16">
        <v>0</v>
      </c>
      <c r="K45" s="27" t="str">
        <f>IF(COUNTA(K46:K50)=0,"",ROUND($J$10*$J45*SUMPRODUCT($I46:$I50,K46:K50)/COUNTA(K46:K50),2))</f>
        <v/>
      </c>
      <c r="L45" s="27" t="str">
        <f>IF(COUNTA(L46:L50)=0,"",ROUND($J$10*$J45*SUMPRODUCT($I46:$I50,L46:L50)/COUNTA(L46:L50),2))</f>
        <v/>
      </c>
      <c r="M45" s="27" t="str">
        <f>IF(COUNTA(M46:M50)=0,"",ROUND($J$10*$J45*SUMPRODUCT($I46:$I50,M46:M50)/COUNTA(M46:M50),2))</f>
        <v/>
      </c>
      <c r="N45" s="27">
        <f>ROUND($J$10*$J45,2)</f>
        <v>0</v>
      </c>
      <c r="O45" s="28">
        <f>IF(SUM(K45:M45)=0,0,AVERAGE(K45:M45))</f>
        <v>0</v>
      </c>
      <c r="P45" s="56" t="str">
        <f>IF(SUM(K45:M45)=0,"",IF(MAX(K45:M45)-MIN(K45:M45)&gt;Seuil*N45,"***",""))</f>
        <v/>
      </c>
      <c r="Q45" s="9"/>
      <c r="R45" s="9"/>
    </row>
    <row r="46" spans="1:18" hidden="1" outlineLevel="2">
      <c r="A46" s="104" t="s">
        <v>260</v>
      </c>
      <c r="B46" s="95" t="s">
        <v>98</v>
      </c>
      <c r="C46" s="31" t="s">
        <v>122</v>
      </c>
      <c r="D46" s="31" t="s">
        <v>112</v>
      </c>
      <c r="E46" s="30"/>
      <c r="F46" s="30"/>
      <c r="G46" s="30"/>
      <c r="H46" s="72">
        <v>1</v>
      </c>
      <c r="I46" s="32">
        <f t="shared" si="1"/>
        <v>1</v>
      </c>
      <c r="J46" s="32"/>
      <c r="K46" s="33"/>
      <c r="L46" s="33"/>
      <c r="M46" s="33"/>
      <c r="N46" s="121"/>
      <c r="O46" s="22"/>
      <c r="P46" s="54"/>
      <c r="Q46" s="3"/>
      <c r="R46" s="3"/>
    </row>
    <row r="47" spans="1:18" hidden="1" outlineLevel="2">
      <c r="A47" s="104" t="s">
        <v>261</v>
      </c>
      <c r="B47" s="95" t="s">
        <v>99</v>
      </c>
      <c r="C47" s="31" t="s">
        <v>122</v>
      </c>
      <c r="D47" s="31" t="s">
        <v>111</v>
      </c>
      <c r="E47" s="30"/>
      <c r="F47" s="30"/>
      <c r="G47" s="30"/>
      <c r="H47" s="72">
        <v>1</v>
      </c>
      <c r="I47" s="32">
        <f t="shared" si="1"/>
        <v>1</v>
      </c>
      <c r="J47" s="32"/>
      <c r="K47" s="33"/>
      <c r="L47" s="33"/>
      <c r="M47" s="33"/>
      <c r="N47" s="121"/>
      <c r="O47" s="22"/>
      <c r="P47" s="54"/>
      <c r="Q47" s="3"/>
      <c r="R47" s="3"/>
    </row>
    <row r="48" spans="1:18" hidden="1" outlineLevel="2">
      <c r="A48" s="104" t="s">
        <v>262</v>
      </c>
      <c r="B48" s="95" t="s">
        <v>323</v>
      </c>
      <c r="C48" s="31" t="s">
        <v>122</v>
      </c>
      <c r="D48" s="31" t="s">
        <v>110</v>
      </c>
      <c r="E48" s="30"/>
      <c r="F48" s="30"/>
      <c r="G48" s="30"/>
      <c r="H48" s="72">
        <v>1</v>
      </c>
      <c r="I48" s="32">
        <f t="shared" si="1"/>
        <v>1</v>
      </c>
      <c r="J48" s="32"/>
      <c r="K48" s="33"/>
      <c r="L48" s="33"/>
      <c r="M48" s="33"/>
      <c r="N48" s="121"/>
      <c r="O48" s="22"/>
      <c r="P48" s="54"/>
      <c r="Q48" s="3"/>
      <c r="R48" s="3"/>
    </row>
    <row r="49" spans="1:18" hidden="1" outlineLevel="2">
      <c r="A49" s="104" t="s">
        <v>263</v>
      </c>
      <c r="B49" s="95" t="s">
        <v>324</v>
      </c>
      <c r="C49" s="31" t="s">
        <v>122</v>
      </c>
      <c r="D49" s="31" t="s">
        <v>109</v>
      </c>
      <c r="E49" s="30"/>
      <c r="F49" s="30"/>
      <c r="G49" s="30"/>
      <c r="H49" s="72">
        <v>1</v>
      </c>
      <c r="I49" s="32">
        <f t="shared" si="1"/>
        <v>1</v>
      </c>
      <c r="J49" s="32"/>
      <c r="K49" s="33"/>
      <c r="L49" s="33"/>
      <c r="M49" s="33"/>
      <c r="N49" s="121"/>
      <c r="O49" s="22"/>
      <c r="P49" s="54"/>
      <c r="Q49" s="3"/>
      <c r="R49" s="3"/>
    </row>
    <row r="50" spans="1:18" s="13" customFormat="1" ht="24" hidden="1" outlineLevel="2">
      <c r="A50" s="105" t="s">
        <v>264</v>
      </c>
      <c r="B50" s="96" t="s">
        <v>325</v>
      </c>
      <c r="C50" s="50" t="s">
        <v>122</v>
      </c>
      <c r="D50" s="50" t="s">
        <v>104</v>
      </c>
      <c r="E50" s="49"/>
      <c r="F50" s="49"/>
      <c r="G50" s="49"/>
      <c r="H50" s="74">
        <v>1</v>
      </c>
      <c r="I50" s="51">
        <f t="shared" si="1"/>
        <v>1</v>
      </c>
      <c r="J50" s="51"/>
      <c r="K50" s="52"/>
      <c r="L50" s="52"/>
      <c r="M50" s="52"/>
      <c r="N50" s="122"/>
      <c r="O50" s="53"/>
      <c r="P50" s="60"/>
      <c r="Q50" s="12"/>
      <c r="R50" s="12"/>
    </row>
    <row r="51" spans="1:18" hidden="1" outlineLevel="3">
      <c r="A51" s="106" t="s">
        <v>101</v>
      </c>
      <c r="B51" s="94" t="s">
        <v>326</v>
      </c>
      <c r="C51" s="50" t="s">
        <v>122</v>
      </c>
      <c r="D51" s="31" t="s">
        <v>105</v>
      </c>
      <c r="E51" s="30"/>
      <c r="F51" s="30"/>
      <c r="G51" s="30"/>
      <c r="H51" s="72"/>
      <c r="I51" s="32"/>
      <c r="J51" s="32"/>
      <c r="K51" s="33"/>
      <c r="L51" s="33"/>
      <c r="M51" s="33"/>
      <c r="N51" s="121"/>
      <c r="O51" s="22"/>
      <c r="P51" s="54"/>
      <c r="Q51" s="3"/>
      <c r="R51" s="3"/>
    </row>
    <row r="52" spans="1:18" ht="24" hidden="1" outlineLevel="3">
      <c r="A52" s="106" t="s">
        <v>102</v>
      </c>
      <c r="B52" s="94" t="s">
        <v>327</v>
      </c>
      <c r="C52" s="50" t="s">
        <v>122</v>
      </c>
      <c r="D52" s="31" t="s">
        <v>106</v>
      </c>
      <c r="E52" s="30"/>
      <c r="F52" s="30"/>
      <c r="G52" s="30"/>
      <c r="H52" s="72"/>
      <c r="I52" s="32"/>
      <c r="J52" s="32"/>
      <c r="K52" s="33"/>
      <c r="L52" s="33"/>
      <c r="M52" s="33"/>
      <c r="N52" s="121"/>
      <c r="O52" s="22"/>
      <c r="P52" s="54"/>
      <c r="Q52" s="3"/>
      <c r="R52" s="3"/>
    </row>
    <row r="53" spans="1:18" ht="24" hidden="1" outlineLevel="3">
      <c r="A53" s="106" t="s">
        <v>103</v>
      </c>
      <c r="B53" s="94" t="s">
        <v>100</v>
      </c>
      <c r="C53" s="50" t="s">
        <v>122</v>
      </c>
      <c r="D53" s="31" t="s">
        <v>107</v>
      </c>
      <c r="E53" s="30"/>
      <c r="F53" s="30"/>
      <c r="G53" s="30"/>
      <c r="H53" s="72"/>
      <c r="I53" s="32"/>
      <c r="J53" s="32"/>
      <c r="K53" s="33"/>
      <c r="L53" s="33"/>
      <c r="M53" s="33"/>
      <c r="N53" s="121"/>
      <c r="O53" s="22"/>
      <c r="P53" s="54"/>
      <c r="Q53" s="3"/>
      <c r="R53" s="3"/>
    </row>
    <row r="54" spans="1:18" ht="15">
      <c r="A54" s="97" t="s">
        <v>238</v>
      </c>
      <c r="B54" s="97" t="s">
        <v>234</v>
      </c>
      <c r="C54" s="31"/>
      <c r="D54" s="31"/>
      <c r="E54" s="30"/>
      <c r="F54" s="30"/>
      <c r="G54" s="30"/>
      <c r="H54" s="32"/>
      <c r="I54" s="32"/>
      <c r="J54" s="79">
        <v>20</v>
      </c>
      <c r="K54" s="33"/>
      <c r="L54" s="33"/>
      <c r="M54" s="33"/>
      <c r="N54" s="121"/>
      <c r="O54" s="22"/>
      <c r="P54" s="54"/>
      <c r="Q54" s="3"/>
      <c r="R54" s="3"/>
    </row>
    <row r="55" spans="1:18" s="8" customFormat="1" outlineLevel="1" collapsed="1">
      <c r="A55" s="103" t="s">
        <v>235</v>
      </c>
      <c r="B55" s="90" t="s">
        <v>270</v>
      </c>
      <c r="C55" s="35"/>
      <c r="D55" s="35" t="s">
        <v>191</v>
      </c>
      <c r="E55" s="34" t="s">
        <v>43</v>
      </c>
      <c r="F55" s="34" t="s">
        <v>43</v>
      </c>
      <c r="G55" s="34"/>
      <c r="H55" s="46"/>
      <c r="I55" s="46"/>
      <c r="J55" s="16">
        <v>0.25</v>
      </c>
      <c r="K55" s="47"/>
      <c r="L55" s="47"/>
      <c r="M55" s="47"/>
      <c r="N55" s="27">
        <f>ROUND($J$54*$J55,2)</f>
        <v>5</v>
      </c>
      <c r="O55" s="28">
        <f>IF(SUM(K55:M55)=0,0,AVERAGE(K55:M55))</f>
        <v>0</v>
      </c>
      <c r="P55" s="56" t="str">
        <f>IF(SUM(K55:M55)=0,"",IF(MAX(K55:M55)-MIN(K55:M55)&gt;Seuil*N55,"***",""))</f>
        <v/>
      </c>
      <c r="Q55" s="9"/>
      <c r="R55" s="9"/>
    </row>
    <row r="56" spans="1:18" hidden="1" outlineLevel="2">
      <c r="A56" s="104" t="s">
        <v>96</v>
      </c>
      <c r="B56" s="91" t="s">
        <v>328</v>
      </c>
      <c r="C56" s="31" t="s">
        <v>122</v>
      </c>
      <c r="D56" s="29" t="s">
        <v>35</v>
      </c>
      <c r="E56" s="30"/>
      <c r="F56" s="30"/>
      <c r="G56" s="30"/>
      <c r="H56" s="32"/>
      <c r="I56" s="32"/>
      <c r="J56" s="32"/>
      <c r="K56" s="33"/>
      <c r="L56" s="33"/>
      <c r="M56" s="33"/>
      <c r="N56" s="121"/>
      <c r="O56" s="22"/>
      <c r="P56" s="54"/>
      <c r="Q56" s="3"/>
      <c r="R56" s="3"/>
    </row>
    <row r="57" spans="1:18" hidden="1" outlineLevel="2">
      <c r="A57" s="104" t="s">
        <v>211</v>
      </c>
      <c r="B57" s="91" t="s">
        <v>329</v>
      </c>
      <c r="C57" s="31" t="s">
        <v>122</v>
      </c>
      <c r="D57" s="29" t="s">
        <v>36</v>
      </c>
      <c r="E57" s="30"/>
      <c r="F57" s="30"/>
      <c r="G57" s="30"/>
      <c r="H57" s="32"/>
      <c r="I57" s="32"/>
      <c r="J57" s="32"/>
      <c r="K57" s="33"/>
      <c r="L57" s="33"/>
      <c r="M57" s="33"/>
      <c r="N57" s="121"/>
      <c r="O57" s="22"/>
      <c r="P57" s="54"/>
      <c r="Q57" s="3"/>
      <c r="R57" s="3"/>
    </row>
    <row r="58" spans="1:18" hidden="1" outlineLevel="2">
      <c r="A58" s="104" t="s">
        <v>212</v>
      </c>
      <c r="B58" s="93" t="s">
        <v>140</v>
      </c>
      <c r="C58" s="31" t="s">
        <v>122</v>
      </c>
      <c r="D58" s="29" t="s">
        <v>37</v>
      </c>
      <c r="E58" s="30"/>
      <c r="F58" s="30"/>
      <c r="G58" s="30"/>
      <c r="H58" s="32"/>
      <c r="I58" s="32"/>
      <c r="J58" s="32"/>
      <c r="K58" s="33"/>
      <c r="L58" s="33"/>
      <c r="M58" s="33"/>
      <c r="N58" s="121"/>
      <c r="O58" s="22"/>
      <c r="P58" s="54"/>
      <c r="Q58" s="3"/>
      <c r="R58" s="3"/>
    </row>
    <row r="59" spans="1:18" s="8" customFormat="1" outlineLevel="1" collapsed="1">
      <c r="A59" s="103" t="s">
        <v>265</v>
      </c>
      <c r="B59" s="98" t="s">
        <v>274</v>
      </c>
      <c r="C59" s="31"/>
      <c r="D59" s="35"/>
      <c r="E59" s="34"/>
      <c r="F59" s="34"/>
      <c r="G59" s="34"/>
      <c r="H59" s="46"/>
      <c r="I59" s="46"/>
      <c r="J59" s="16">
        <v>0.25</v>
      </c>
      <c r="K59" s="47"/>
      <c r="L59" s="47"/>
      <c r="M59" s="47"/>
      <c r="N59" s="27">
        <f>ROUND($J$54*$J59,2)</f>
        <v>5</v>
      </c>
      <c r="O59" s="28">
        <f>IF(SUM(K59:M59)=0,0,AVERAGE(K59:M59))</f>
        <v>0</v>
      </c>
      <c r="P59" s="56" t="str">
        <f>IF(SUM(K59:M59)=0,"",IF(MAX(K59:M59)-MIN(K59:M59)&gt;Seuil*N59,"***",""))</f>
        <v/>
      </c>
      <c r="Q59" s="9"/>
      <c r="R59" s="9"/>
    </row>
    <row r="60" spans="1:18" hidden="1" outlineLevel="2">
      <c r="A60" s="104" t="s">
        <v>207</v>
      </c>
      <c r="B60" s="93" t="s">
        <v>214</v>
      </c>
      <c r="C60" s="31" t="s">
        <v>95</v>
      </c>
      <c r="D60" s="31" t="s">
        <v>25</v>
      </c>
      <c r="E60" s="30"/>
      <c r="F60" s="30" t="s">
        <v>43</v>
      </c>
      <c r="G60" s="30" t="s">
        <v>43</v>
      </c>
      <c r="H60" s="32"/>
      <c r="I60" s="32"/>
      <c r="J60" s="32"/>
      <c r="K60" s="33"/>
      <c r="L60" s="33"/>
      <c r="M60" s="33"/>
      <c r="N60" s="121"/>
      <c r="O60" s="22"/>
      <c r="P60" s="54"/>
      <c r="Q60" s="3"/>
      <c r="R60" s="3"/>
    </row>
    <row r="61" spans="1:18" hidden="1" outlineLevel="2">
      <c r="A61" s="104" t="s">
        <v>208</v>
      </c>
      <c r="B61" s="93" t="s">
        <v>213</v>
      </c>
      <c r="C61" s="31" t="s">
        <v>122</v>
      </c>
      <c r="D61" s="31"/>
      <c r="E61" s="30"/>
      <c r="F61" s="30"/>
      <c r="G61" s="30"/>
      <c r="H61" s="32"/>
      <c r="I61" s="32"/>
      <c r="J61" s="32"/>
      <c r="K61" s="33"/>
      <c r="L61" s="33"/>
      <c r="M61" s="33"/>
      <c r="N61" s="121"/>
      <c r="O61" s="22"/>
      <c r="P61" s="54"/>
      <c r="Q61" s="3"/>
      <c r="R61" s="3"/>
    </row>
    <row r="62" spans="1:18" hidden="1" outlineLevel="2">
      <c r="A62" s="104" t="s">
        <v>209</v>
      </c>
      <c r="B62" s="93" t="s">
        <v>255</v>
      </c>
      <c r="C62" s="31" t="s">
        <v>95</v>
      </c>
      <c r="D62" s="31" t="s">
        <v>26</v>
      </c>
      <c r="E62" s="30"/>
      <c r="F62" s="30"/>
      <c r="G62" s="30"/>
      <c r="H62" s="32"/>
      <c r="I62" s="32"/>
      <c r="J62" s="32"/>
      <c r="K62" s="33"/>
      <c r="L62" s="33"/>
      <c r="M62" s="33"/>
      <c r="N62" s="121"/>
      <c r="O62" s="22"/>
      <c r="P62" s="54"/>
      <c r="Q62" s="3"/>
      <c r="R62" s="3"/>
    </row>
    <row r="63" spans="1:18" hidden="1" outlineLevel="2">
      <c r="A63" s="104" t="s">
        <v>210</v>
      </c>
      <c r="B63" s="93" t="s">
        <v>204</v>
      </c>
      <c r="C63" s="31" t="s">
        <v>95</v>
      </c>
      <c r="D63" s="31" t="s">
        <v>27</v>
      </c>
      <c r="E63" s="30"/>
      <c r="F63" s="30"/>
      <c r="G63" s="30"/>
      <c r="H63" s="32"/>
      <c r="I63" s="32"/>
      <c r="J63" s="32"/>
      <c r="K63" s="33"/>
      <c r="L63" s="33"/>
      <c r="M63" s="33"/>
      <c r="N63" s="121"/>
      <c r="O63" s="22"/>
      <c r="P63" s="54"/>
      <c r="Q63" s="3"/>
      <c r="R63" s="3"/>
    </row>
    <row r="64" spans="1:18" outlineLevel="1">
      <c r="A64" s="107" t="s">
        <v>236</v>
      </c>
      <c r="B64" s="90" t="s">
        <v>330</v>
      </c>
      <c r="C64" s="31" t="s">
        <v>122</v>
      </c>
      <c r="D64" s="31"/>
      <c r="E64" s="30"/>
      <c r="F64" s="30"/>
      <c r="G64" s="30"/>
      <c r="H64" s="32"/>
      <c r="I64" s="32"/>
      <c r="J64" s="16">
        <v>0.25</v>
      </c>
      <c r="K64" s="33"/>
      <c r="L64" s="33"/>
      <c r="M64" s="33"/>
      <c r="N64" s="27">
        <f>ROUND($J$54*$J64,2)</f>
        <v>5</v>
      </c>
      <c r="O64" s="28">
        <f>IF(SUM(K64:M64)=0,0,AVERAGE(K64:M64))</f>
        <v>0</v>
      </c>
      <c r="P64" s="56" t="str">
        <f>IF(SUM(K64:M64)=0,"",IF(MAX(K64:M64)-MIN(K64:M64)&gt;Seuil*N64,"***",""))</f>
        <v/>
      </c>
      <c r="Q64" s="3"/>
      <c r="R64" s="3"/>
    </row>
    <row r="65" spans="1:18" outlineLevel="2">
      <c r="A65" s="124" t="s">
        <v>307</v>
      </c>
      <c r="B65" s="125" t="s">
        <v>308</v>
      </c>
      <c r="C65" s="31" t="s">
        <v>95</v>
      </c>
      <c r="D65" s="31" t="s">
        <v>0</v>
      </c>
      <c r="E65" s="30"/>
      <c r="F65" s="30" t="s">
        <v>246</v>
      </c>
      <c r="G65" s="30" t="s">
        <v>246</v>
      </c>
      <c r="H65" s="32"/>
      <c r="I65" s="32"/>
      <c r="J65" s="32"/>
      <c r="K65" s="33"/>
      <c r="L65" s="33"/>
      <c r="M65" s="33"/>
      <c r="N65" s="121"/>
      <c r="O65" s="22"/>
      <c r="P65" s="54"/>
      <c r="Q65" s="3"/>
      <c r="R65" s="3"/>
    </row>
    <row r="66" spans="1:18" s="8" customFormat="1" outlineLevel="1">
      <c r="A66" s="103" t="s">
        <v>237</v>
      </c>
      <c r="B66" s="90" t="s">
        <v>256</v>
      </c>
      <c r="C66" s="31"/>
      <c r="D66" s="35"/>
      <c r="E66" s="34"/>
      <c r="F66" s="34" t="s">
        <v>246</v>
      </c>
      <c r="G66" s="34" t="s">
        <v>43</v>
      </c>
      <c r="H66" s="46"/>
      <c r="I66" s="46"/>
      <c r="J66" s="16">
        <v>0.25</v>
      </c>
      <c r="K66" s="47"/>
      <c r="L66" s="47"/>
      <c r="M66" s="47"/>
      <c r="N66" s="27">
        <f>ROUND($J$54*$J66,2)</f>
        <v>5</v>
      </c>
      <c r="O66" s="28">
        <f>IF(SUM(K66:M66)=0,0,AVERAGE(K66:M66))</f>
        <v>0</v>
      </c>
      <c r="P66" s="56" t="str">
        <f>IF(SUM(K66:M66)=0,"",IF(MAX(K66:M66)-MIN(K66:M66)&gt;Seuil*N66,"***",""))</f>
        <v/>
      </c>
      <c r="Q66" s="9"/>
      <c r="R66" s="9"/>
    </row>
    <row r="67" spans="1:18" outlineLevel="2">
      <c r="A67" s="104" t="s">
        <v>205</v>
      </c>
      <c r="B67" s="93" t="s">
        <v>331</v>
      </c>
      <c r="C67" s="31" t="s">
        <v>95</v>
      </c>
      <c r="D67" s="31" t="s">
        <v>0</v>
      </c>
      <c r="E67" s="30"/>
      <c r="F67" s="30" t="s">
        <v>246</v>
      </c>
      <c r="G67" s="30" t="s">
        <v>246</v>
      </c>
      <c r="H67" s="32"/>
      <c r="I67" s="32"/>
      <c r="J67" s="32"/>
      <c r="K67" s="33"/>
      <c r="L67" s="33"/>
      <c r="M67" s="33"/>
      <c r="N67" s="121"/>
      <c r="O67" s="22"/>
      <c r="P67" s="54"/>
      <c r="Q67" s="3"/>
      <c r="R67" s="3"/>
    </row>
    <row r="68" spans="1:18" outlineLevel="2">
      <c r="A68" s="104" t="s">
        <v>206</v>
      </c>
      <c r="B68" s="93" t="s">
        <v>332</v>
      </c>
      <c r="C68" s="31" t="s">
        <v>95</v>
      </c>
      <c r="D68" s="31" t="s">
        <v>115</v>
      </c>
      <c r="E68" s="30"/>
      <c r="F68" s="30"/>
      <c r="G68" s="30"/>
      <c r="H68" s="32"/>
      <c r="I68" s="32"/>
      <c r="J68" s="32"/>
      <c r="K68" s="33"/>
      <c r="L68" s="33"/>
      <c r="M68" s="33"/>
      <c r="N68" s="121"/>
      <c r="O68" s="22"/>
      <c r="P68" s="54"/>
      <c r="Q68" s="3"/>
      <c r="R68" s="3"/>
    </row>
    <row r="69" spans="1:18" s="14" customFormat="1" ht="15">
      <c r="A69" s="108">
        <v>4</v>
      </c>
      <c r="B69" s="99" t="s">
        <v>127</v>
      </c>
      <c r="C69" s="62"/>
      <c r="D69" s="62"/>
      <c r="E69" s="68"/>
      <c r="F69" s="68"/>
      <c r="G69" s="68"/>
      <c r="H69" s="75"/>
      <c r="I69" s="75"/>
      <c r="J69" s="79">
        <v>15</v>
      </c>
      <c r="K69" s="76"/>
      <c r="L69" s="76"/>
      <c r="M69" s="76"/>
      <c r="N69" s="123"/>
      <c r="O69" s="83"/>
      <c r="P69" s="63"/>
    </row>
    <row r="70" spans="1:18" ht="24" outlineLevel="1">
      <c r="A70" s="107" t="s">
        <v>49</v>
      </c>
      <c r="B70" s="90" t="s">
        <v>333</v>
      </c>
      <c r="C70" s="19" t="s">
        <v>28</v>
      </c>
      <c r="D70" s="31"/>
      <c r="E70" s="30"/>
      <c r="F70" s="30" t="s">
        <v>198</v>
      </c>
      <c r="G70" s="30" t="s">
        <v>198</v>
      </c>
      <c r="H70" s="32"/>
      <c r="I70" s="32"/>
      <c r="J70" s="16">
        <v>0.25</v>
      </c>
      <c r="K70" s="33"/>
      <c r="L70" s="33"/>
      <c r="M70" s="33"/>
      <c r="N70" s="27">
        <f>ROUND($J$69*$J70,2)</f>
        <v>3.75</v>
      </c>
      <c r="O70" s="28">
        <f>IF(SUM(K70:M70)=0,0,AVERAGE(K70:M70))</f>
        <v>0</v>
      </c>
      <c r="P70" s="56" t="str">
        <f>IF(SUM(K70:M70)=0,"",IF(MAX(K70:M70)-MIN(K70:M70)&gt;Seuil*N70,"***",""))</f>
        <v/>
      </c>
      <c r="Q70" s="3"/>
      <c r="R70" s="3"/>
    </row>
    <row r="71" spans="1:18" outlineLevel="1">
      <c r="A71" s="107" t="s">
        <v>50</v>
      </c>
      <c r="B71" s="98" t="s">
        <v>46</v>
      </c>
      <c r="C71" s="19" t="s">
        <v>28</v>
      </c>
      <c r="D71" s="31"/>
      <c r="E71" s="30"/>
      <c r="F71" s="30" t="s">
        <v>198</v>
      </c>
      <c r="G71" s="30" t="s">
        <v>198</v>
      </c>
      <c r="H71" s="32"/>
      <c r="I71" s="32"/>
      <c r="J71" s="16">
        <v>0.25</v>
      </c>
      <c r="K71" s="33"/>
      <c r="L71" s="33"/>
      <c r="M71" s="33"/>
      <c r="N71" s="27">
        <f>ROUND($J$69*$J71,2)</f>
        <v>3.75</v>
      </c>
      <c r="O71" s="28">
        <f>IF(SUM(K71:M71)=0,0,AVERAGE(K71:M71))</f>
        <v>0</v>
      </c>
      <c r="P71" s="56" t="str">
        <f>IF(SUM(K71:M71)=0,"",IF(MAX(K71:M71)-MIN(K71:M71)&gt;Seuil*N71,"***",""))</f>
        <v/>
      </c>
      <c r="Q71" s="3"/>
      <c r="R71" s="3"/>
    </row>
    <row r="72" spans="1:18" outlineLevel="1">
      <c r="A72" s="107" t="s">
        <v>51</v>
      </c>
      <c r="B72" s="90" t="s">
        <v>126</v>
      </c>
      <c r="C72" s="19" t="s">
        <v>28</v>
      </c>
      <c r="D72" s="31"/>
      <c r="E72" s="30"/>
      <c r="F72" s="30" t="s">
        <v>198</v>
      </c>
      <c r="G72" s="30" t="s">
        <v>198</v>
      </c>
      <c r="H72" s="32"/>
      <c r="I72" s="32"/>
      <c r="J72" s="16">
        <v>0.25</v>
      </c>
      <c r="K72" s="33"/>
      <c r="L72" s="33"/>
      <c r="M72" s="33"/>
      <c r="N72" s="27">
        <f>ROUND($J$69*$J72,2)</f>
        <v>3.75</v>
      </c>
      <c r="O72" s="28">
        <f>IF(SUM(K72:M72)=0,0,AVERAGE(K72:M72))</f>
        <v>0</v>
      </c>
      <c r="P72" s="56" t="str">
        <f>IF(SUM(K72:M72)=0,"",IF(MAX(K72:M72)-MIN(K72:M72)&gt;Seuil*N72,"***",""))</f>
        <v/>
      </c>
      <c r="Q72" s="3"/>
      <c r="R72" s="3"/>
    </row>
    <row r="73" spans="1:18" s="15" customFormat="1" outlineLevel="1" collapsed="1">
      <c r="A73" s="109" t="s">
        <v>52</v>
      </c>
      <c r="B73" s="90" t="s">
        <v>334</v>
      </c>
      <c r="C73" s="24" t="s">
        <v>28</v>
      </c>
      <c r="D73" s="64"/>
      <c r="E73" s="69"/>
      <c r="F73" s="69" t="s">
        <v>198</v>
      </c>
      <c r="G73" s="69"/>
      <c r="H73" s="77"/>
      <c r="I73" s="77"/>
      <c r="J73" s="16">
        <v>0.25</v>
      </c>
      <c r="K73" s="78"/>
      <c r="L73" s="78"/>
      <c r="M73" s="78"/>
      <c r="N73" s="27">
        <f>ROUND($J$69*$J73,2)</f>
        <v>3.75</v>
      </c>
      <c r="O73" s="28">
        <f>IF(SUM(K73:M73)=0,0,AVERAGE(K73:M73))</f>
        <v>0</v>
      </c>
      <c r="P73" s="56" t="str">
        <f>IF(SUM(K73:M73)=0,"",IF(MAX(K73:M73)-MIN(K73:M73)&gt;Seuil*N73,"***",""))</f>
        <v/>
      </c>
    </row>
    <row r="74" spans="1:18" hidden="1" outlineLevel="2">
      <c r="A74" s="104" t="s">
        <v>53</v>
      </c>
      <c r="B74" s="93" t="s">
        <v>335</v>
      </c>
      <c r="D74" s="31"/>
      <c r="E74" s="30"/>
      <c r="F74" s="30"/>
      <c r="G74" s="30"/>
      <c r="H74" s="32"/>
      <c r="I74" s="32"/>
      <c r="J74" s="32"/>
      <c r="K74" s="33"/>
      <c r="L74" s="33"/>
      <c r="M74" s="33"/>
      <c r="N74" s="121"/>
      <c r="O74" s="22"/>
      <c r="P74" s="54"/>
      <c r="Q74" s="3"/>
      <c r="R74" s="3"/>
    </row>
    <row r="75" spans="1:18" hidden="1" outlineLevel="2">
      <c r="A75" s="104" t="s">
        <v>54</v>
      </c>
      <c r="B75" s="93" t="s">
        <v>336</v>
      </c>
      <c r="D75" s="31"/>
      <c r="E75" s="30"/>
      <c r="F75" s="30"/>
      <c r="G75" s="30"/>
      <c r="H75" s="32"/>
      <c r="I75" s="32"/>
      <c r="J75" s="32"/>
      <c r="K75" s="33"/>
      <c r="L75" s="33"/>
      <c r="M75" s="33"/>
      <c r="N75" s="121"/>
      <c r="O75" s="22"/>
      <c r="P75" s="54"/>
      <c r="Q75" s="3"/>
      <c r="R75" s="3"/>
    </row>
    <row r="76" spans="1:18" hidden="1" outlineLevel="2">
      <c r="A76" s="104" t="s">
        <v>55</v>
      </c>
      <c r="B76" s="93" t="s">
        <v>337</v>
      </c>
      <c r="D76" s="31"/>
      <c r="E76" s="30"/>
      <c r="F76" s="30"/>
      <c r="G76" s="30"/>
      <c r="H76" s="32"/>
      <c r="I76" s="32"/>
      <c r="J76" s="32"/>
      <c r="K76" s="33"/>
      <c r="L76" s="33"/>
      <c r="M76" s="33"/>
      <c r="N76" s="121"/>
      <c r="O76" s="22"/>
      <c r="P76" s="54"/>
      <c r="Q76" s="3"/>
      <c r="R76" s="3"/>
    </row>
    <row r="77" spans="1:18" hidden="1" outlineLevel="2">
      <c r="A77" s="104" t="s">
        <v>56</v>
      </c>
      <c r="B77" s="93" t="s">
        <v>202</v>
      </c>
      <c r="D77" s="31"/>
      <c r="E77" s="30"/>
      <c r="F77" s="30"/>
      <c r="G77" s="30"/>
      <c r="H77" s="32"/>
      <c r="I77" s="32"/>
      <c r="J77" s="32"/>
      <c r="K77" s="33"/>
      <c r="L77" s="33"/>
      <c r="M77" s="33"/>
      <c r="N77" s="121"/>
      <c r="O77" s="22"/>
      <c r="P77" s="54"/>
      <c r="Q77" s="3"/>
      <c r="R77" s="3"/>
    </row>
    <row r="78" spans="1:18" s="14" customFormat="1" ht="15">
      <c r="A78" s="108">
        <v>5</v>
      </c>
      <c r="B78" s="99" t="s">
        <v>128</v>
      </c>
      <c r="C78" s="62"/>
      <c r="D78" s="62"/>
      <c r="E78" s="68"/>
      <c r="F78" s="68"/>
      <c r="G78" s="68"/>
      <c r="H78" s="75"/>
      <c r="I78" s="75"/>
      <c r="J78" s="79">
        <v>25</v>
      </c>
      <c r="K78" s="76"/>
      <c r="L78" s="76"/>
      <c r="M78" s="76"/>
      <c r="N78" s="123"/>
      <c r="O78" s="83"/>
      <c r="P78" s="63"/>
    </row>
    <row r="79" spans="1:18" s="15" customFormat="1" ht="24" outlineLevel="1" collapsed="1">
      <c r="A79" s="109" t="s">
        <v>57</v>
      </c>
      <c r="B79" s="90" t="s">
        <v>311</v>
      </c>
      <c r="C79" s="35" t="s">
        <v>95</v>
      </c>
      <c r="D79" s="35" t="s">
        <v>3</v>
      </c>
      <c r="E79" s="69"/>
      <c r="F79" s="69"/>
      <c r="G79" s="69" t="s">
        <v>198</v>
      </c>
      <c r="H79" s="77"/>
      <c r="I79" s="77"/>
      <c r="J79" s="16">
        <v>0.1</v>
      </c>
      <c r="K79" s="78"/>
      <c r="L79" s="78"/>
      <c r="M79" s="78"/>
      <c r="N79" s="27">
        <f>ROUND($J$78*$J79,2)</f>
        <v>2.5</v>
      </c>
      <c r="O79" s="28">
        <f>IF(SUM(K79:M79)=0,0,AVERAGE(K79:M79))</f>
        <v>0</v>
      </c>
      <c r="P79" s="56" t="str">
        <f>IF(SUM(K79:M79)=0,"",IF(MAX(K79:M79)-MIN(K79:M79)&gt;Seuil*N79,"***",""))</f>
        <v/>
      </c>
    </row>
    <row r="80" spans="1:18" hidden="1" outlineLevel="2">
      <c r="A80" s="104" t="s">
        <v>58</v>
      </c>
      <c r="B80" s="93" t="s">
        <v>338</v>
      </c>
      <c r="C80" s="31"/>
      <c r="D80" s="31"/>
      <c r="E80" s="30"/>
      <c r="F80" s="30"/>
      <c r="G80" s="30"/>
      <c r="H80" s="32"/>
      <c r="I80" s="32"/>
      <c r="J80" s="32"/>
      <c r="K80" s="33"/>
      <c r="L80" s="33"/>
      <c r="M80" s="33"/>
      <c r="N80" s="121"/>
      <c r="O80" s="22"/>
      <c r="P80" s="54"/>
      <c r="Q80" s="3"/>
      <c r="R80" s="3"/>
    </row>
    <row r="81" spans="1:18" hidden="1" outlineLevel="2">
      <c r="A81" s="104" t="s">
        <v>59</v>
      </c>
      <c r="B81" s="93" t="s">
        <v>215</v>
      </c>
      <c r="C81" s="31"/>
      <c r="D81" s="31"/>
      <c r="E81" s="30"/>
      <c r="F81" s="30"/>
      <c r="G81" s="30"/>
      <c r="H81" s="32"/>
      <c r="I81" s="32"/>
      <c r="J81" s="32"/>
      <c r="K81" s="33"/>
      <c r="L81" s="33"/>
      <c r="M81" s="33"/>
      <c r="N81" s="121"/>
      <c r="O81" s="22"/>
      <c r="P81" s="54"/>
      <c r="Q81" s="3"/>
      <c r="R81" s="3"/>
    </row>
    <row r="82" spans="1:18" hidden="1" outlineLevel="2">
      <c r="A82" s="104" t="s">
        <v>60</v>
      </c>
      <c r="B82" s="93" t="s">
        <v>216</v>
      </c>
      <c r="C82" s="31"/>
      <c r="D82" s="31"/>
      <c r="E82" s="30"/>
      <c r="F82" s="30"/>
      <c r="G82" s="30"/>
      <c r="H82" s="32"/>
      <c r="I82" s="32"/>
      <c r="J82" s="32"/>
      <c r="K82" s="33"/>
      <c r="L82" s="33"/>
      <c r="M82" s="33"/>
      <c r="N82" s="121"/>
      <c r="O82" s="22"/>
      <c r="P82" s="54"/>
      <c r="Q82" s="3"/>
      <c r="R82" s="3"/>
    </row>
    <row r="83" spans="1:18" outlineLevel="1">
      <c r="A83" s="107" t="s">
        <v>61</v>
      </c>
      <c r="B83" s="90" t="s">
        <v>339</v>
      </c>
      <c r="C83" s="31" t="s">
        <v>95</v>
      </c>
      <c r="D83" s="31" t="s">
        <v>4</v>
      </c>
      <c r="E83" s="30"/>
      <c r="F83" s="30" t="s">
        <v>198</v>
      </c>
      <c r="G83" s="30" t="s">
        <v>198</v>
      </c>
      <c r="H83" s="32"/>
      <c r="I83" s="32"/>
      <c r="J83" s="16">
        <v>0.1</v>
      </c>
      <c r="K83" s="33"/>
      <c r="L83" s="33"/>
      <c r="M83" s="33"/>
      <c r="N83" s="27">
        <f t="shared" ref="N83:N91" si="3">ROUND($J$78*$J83,2)</f>
        <v>2.5</v>
      </c>
      <c r="O83" s="28">
        <f t="shared" ref="O83:O91" si="4">IF(SUM(K83:M83)=0,0,AVERAGE(K83:M83))</f>
        <v>0</v>
      </c>
      <c r="P83" s="56" t="str">
        <f t="shared" ref="P83:P91" si="5">IF(SUM(K83:M83)=0,"",IF(MAX(K83:M83)-MIN(K83:M83)&gt;Seuil*N83,"***",""))</f>
        <v/>
      </c>
      <c r="Q83" s="3"/>
      <c r="R83" s="3"/>
    </row>
    <row r="84" spans="1:18" ht="24" outlineLevel="1">
      <c r="A84" s="107" t="s">
        <v>62</v>
      </c>
      <c r="B84" s="90" t="s">
        <v>312</v>
      </c>
      <c r="C84" s="31" t="s">
        <v>95</v>
      </c>
      <c r="D84" s="31" t="s">
        <v>57</v>
      </c>
      <c r="E84" s="30"/>
      <c r="F84" s="30" t="s">
        <v>198</v>
      </c>
      <c r="G84" s="30"/>
      <c r="H84" s="32"/>
      <c r="I84" s="32"/>
      <c r="J84" s="16">
        <v>0.05</v>
      </c>
      <c r="K84" s="33"/>
      <c r="L84" s="33"/>
      <c r="M84" s="33"/>
      <c r="N84" s="27">
        <f t="shared" si="3"/>
        <v>1.25</v>
      </c>
      <c r="O84" s="28">
        <f t="shared" si="4"/>
        <v>0</v>
      </c>
      <c r="P84" s="56" t="str">
        <f t="shared" si="5"/>
        <v/>
      </c>
      <c r="Q84" s="3"/>
      <c r="R84" s="3"/>
    </row>
    <row r="85" spans="1:18" ht="15" customHeight="1" outlineLevel="1">
      <c r="A85" s="107" t="s">
        <v>63</v>
      </c>
      <c r="B85" s="90" t="s">
        <v>340</v>
      </c>
      <c r="C85" s="19" t="s">
        <v>28</v>
      </c>
      <c r="D85" s="31"/>
      <c r="E85" s="30"/>
      <c r="F85" s="30" t="s">
        <v>198</v>
      </c>
      <c r="G85" s="30"/>
      <c r="H85" s="32"/>
      <c r="I85" s="32"/>
      <c r="J85" s="16">
        <v>0.05</v>
      </c>
      <c r="K85" s="33"/>
      <c r="L85" s="33"/>
      <c r="M85" s="33"/>
      <c r="N85" s="27">
        <f t="shared" si="3"/>
        <v>1.25</v>
      </c>
      <c r="O85" s="28">
        <f t="shared" si="4"/>
        <v>0</v>
      </c>
      <c r="P85" s="56" t="str">
        <f t="shared" si="5"/>
        <v/>
      </c>
      <c r="Q85" s="3"/>
      <c r="R85" s="3"/>
    </row>
    <row r="86" spans="1:18" ht="24" outlineLevel="1">
      <c r="A86" s="107" t="s">
        <v>64</v>
      </c>
      <c r="B86" s="90" t="s">
        <v>341</v>
      </c>
      <c r="C86" s="31" t="s">
        <v>95</v>
      </c>
      <c r="D86" s="31" t="s">
        <v>5</v>
      </c>
      <c r="E86" s="30" t="s">
        <v>198</v>
      </c>
      <c r="F86" s="30" t="s">
        <v>198</v>
      </c>
      <c r="G86" s="30"/>
      <c r="H86" s="32"/>
      <c r="I86" s="32"/>
      <c r="J86" s="16">
        <v>0.05</v>
      </c>
      <c r="K86" s="33"/>
      <c r="L86" s="33"/>
      <c r="M86" s="33"/>
      <c r="N86" s="27">
        <f t="shared" si="3"/>
        <v>1.25</v>
      </c>
      <c r="O86" s="28">
        <f t="shared" si="4"/>
        <v>0</v>
      </c>
      <c r="P86" s="56" t="str">
        <f t="shared" si="5"/>
        <v/>
      </c>
      <c r="Q86" s="3"/>
      <c r="R86" s="3"/>
    </row>
    <row r="87" spans="1:18" ht="24" outlineLevel="1">
      <c r="A87" s="107" t="s">
        <v>65</v>
      </c>
      <c r="B87" s="90" t="s">
        <v>342</v>
      </c>
      <c r="C87" s="31" t="s">
        <v>95</v>
      </c>
      <c r="D87" s="31" t="s">
        <v>6</v>
      </c>
      <c r="E87" s="30"/>
      <c r="F87" s="30" t="s">
        <v>198</v>
      </c>
      <c r="G87" s="30"/>
      <c r="H87" s="32"/>
      <c r="I87" s="32"/>
      <c r="J87" s="16">
        <v>0.05</v>
      </c>
      <c r="K87" s="33"/>
      <c r="L87" s="33"/>
      <c r="M87" s="33"/>
      <c r="N87" s="27">
        <f t="shared" si="3"/>
        <v>1.25</v>
      </c>
      <c r="O87" s="28">
        <f t="shared" si="4"/>
        <v>0</v>
      </c>
      <c r="P87" s="56" t="str">
        <f t="shared" si="5"/>
        <v/>
      </c>
      <c r="Q87" s="3"/>
      <c r="R87" s="3"/>
    </row>
    <row r="88" spans="1:18" outlineLevel="1">
      <c r="A88" s="107" t="s">
        <v>66</v>
      </c>
      <c r="B88" s="90" t="s">
        <v>313</v>
      </c>
      <c r="C88" s="31" t="s">
        <v>95</v>
      </c>
      <c r="D88" s="31" t="s">
        <v>7</v>
      </c>
      <c r="E88" s="30"/>
      <c r="F88" s="30" t="s">
        <v>198</v>
      </c>
      <c r="G88" s="30"/>
      <c r="H88" s="32"/>
      <c r="I88" s="32"/>
      <c r="J88" s="16">
        <v>0.1</v>
      </c>
      <c r="K88" s="33"/>
      <c r="L88" s="33"/>
      <c r="M88" s="33"/>
      <c r="N88" s="27">
        <f t="shared" si="3"/>
        <v>2.5</v>
      </c>
      <c r="O88" s="28">
        <f t="shared" si="4"/>
        <v>0</v>
      </c>
      <c r="P88" s="56" t="str">
        <f t="shared" si="5"/>
        <v/>
      </c>
      <c r="Q88" s="3"/>
      <c r="R88" s="3"/>
    </row>
    <row r="89" spans="1:18" outlineLevel="1">
      <c r="A89" s="107" t="s">
        <v>67</v>
      </c>
      <c r="B89" s="90" t="s">
        <v>314</v>
      </c>
      <c r="C89" s="31" t="s">
        <v>95</v>
      </c>
      <c r="D89" s="31" t="s">
        <v>8</v>
      </c>
      <c r="E89" s="30"/>
      <c r="F89" s="30" t="s">
        <v>198</v>
      </c>
      <c r="G89" s="30"/>
      <c r="H89" s="32"/>
      <c r="I89" s="32"/>
      <c r="J89" s="16">
        <v>0.05</v>
      </c>
      <c r="K89" s="33"/>
      <c r="L89" s="33"/>
      <c r="M89" s="33"/>
      <c r="N89" s="27">
        <f t="shared" si="3"/>
        <v>1.25</v>
      </c>
      <c r="O89" s="28">
        <f t="shared" si="4"/>
        <v>0</v>
      </c>
      <c r="P89" s="56" t="str">
        <f t="shared" si="5"/>
        <v/>
      </c>
      <c r="Q89" s="3"/>
      <c r="R89" s="3"/>
    </row>
    <row r="90" spans="1:18" outlineLevel="1">
      <c r="A90" s="107" t="s">
        <v>68</v>
      </c>
      <c r="B90" s="98" t="s">
        <v>47</v>
      </c>
      <c r="C90" s="31" t="s">
        <v>95</v>
      </c>
      <c r="D90" s="31" t="s">
        <v>9</v>
      </c>
      <c r="E90" s="30"/>
      <c r="F90" s="30" t="s">
        <v>198</v>
      </c>
      <c r="G90" s="30"/>
      <c r="H90" s="32"/>
      <c r="I90" s="32"/>
      <c r="J90" s="16">
        <v>0.1</v>
      </c>
      <c r="K90" s="33"/>
      <c r="L90" s="33"/>
      <c r="M90" s="33"/>
      <c r="N90" s="27">
        <f t="shared" si="3"/>
        <v>2.5</v>
      </c>
      <c r="O90" s="28">
        <f t="shared" si="4"/>
        <v>0</v>
      </c>
      <c r="P90" s="56" t="str">
        <f t="shared" si="5"/>
        <v/>
      </c>
      <c r="Q90" s="3"/>
      <c r="R90" s="3"/>
    </row>
    <row r="91" spans="1:18" outlineLevel="1">
      <c r="A91" s="107" t="s">
        <v>69</v>
      </c>
      <c r="B91" s="90" t="s">
        <v>315</v>
      </c>
      <c r="C91" s="31" t="s">
        <v>95</v>
      </c>
      <c r="D91" s="31">
        <v>6</v>
      </c>
      <c r="E91" s="30"/>
      <c r="F91" s="30" t="s">
        <v>198</v>
      </c>
      <c r="G91" s="30"/>
      <c r="H91" s="32"/>
      <c r="I91" s="32"/>
      <c r="J91" s="16">
        <v>0.1</v>
      </c>
      <c r="K91" s="33"/>
      <c r="L91" s="33"/>
      <c r="M91" s="33"/>
      <c r="N91" s="27">
        <f t="shared" si="3"/>
        <v>2.5</v>
      </c>
      <c r="O91" s="28">
        <f t="shared" si="4"/>
        <v>0</v>
      </c>
      <c r="P91" s="56" t="str">
        <f t="shared" si="5"/>
        <v/>
      </c>
      <c r="Q91" s="3"/>
      <c r="R91" s="3"/>
    </row>
    <row r="92" spans="1:18" s="15" customFormat="1" outlineLevel="1" collapsed="1">
      <c r="A92" s="110" t="s">
        <v>70</v>
      </c>
      <c r="B92" s="93" t="s">
        <v>129</v>
      </c>
      <c r="C92" s="35" t="s">
        <v>95</v>
      </c>
      <c r="D92" s="35" t="s">
        <v>10</v>
      </c>
      <c r="E92" s="69"/>
      <c r="F92" s="69" t="s">
        <v>198</v>
      </c>
      <c r="G92" s="69" t="s">
        <v>198</v>
      </c>
      <c r="H92" s="77"/>
      <c r="I92" s="77"/>
      <c r="J92" s="77"/>
      <c r="K92" s="78"/>
      <c r="L92" s="78"/>
      <c r="M92" s="78"/>
      <c r="N92" s="26"/>
      <c r="O92" s="81"/>
      <c r="P92" s="65"/>
    </row>
    <row r="93" spans="1:18" hidden="1" outlineLevel="2">
      <c r="A93" s="106" t="s">
        <v>22</v>
      </c>
      <c r="B93" s="93" t="s">
        <v>217</v>
      </c>
      <c r="C93" s="31"/>
      <c r="D93" s="31"/>
      <c r="E93" s="30"/>
      <c r="F93" s="30"/>
      <c r="G93" s="30"/>
      <c r="H93" s="32"/>
      <c r="I93" s="32"/>
      <c r="J93" s="32"/>
      <c r="K93" s="33"/>
      <c r="L93" s="33"/>
      <c r="M93" s="33"/>
      <c r="N93" s="121"/>
      <c r="O93" s="22"/>
      <c r="P93" s="54"/>
      <c r="Q93" s="3"/>
      <c r="R93" s="3"/>
    </row>
    <row r="94" spans="1:18" hidden="1" outlineLevel="2">
      <c r="A94" s="106" t="s">
        <v>23</v>
      </c>
      <c r="B94" s="93" t="s">
        <v>343</v>
      </c>
      <c r="C94" s="31"/>
      <c r="D94" s="31"/>
      <c r="E94" s="30"/>
      <c r="F94" s="30"/>
      <c r="G94" s="30"/>
      <c r="H94" s="32"/>
      <c r="I94" s="32"/>
      <c r="J94" s="32"/>
      <c r="K94" s="33"/>
      <c r="L94" s="33"/>
      <c r="M94" s="33"/>
      <c r="N94" s="121"/>
      <c r="O94" s="22"/>
      <c r="P94" s="54"/>
      <c r="Q94" s="3"/>
      <c r="R94" s="3"/>
    </row>
    <row r="95" spans="1:18" hidden="1" outlineLevel="2">
      <c r="A95" s="106" t="s">
        <v>24</v>
      </c>
      <c r="B95" s="93" t="s">
        <v>218</v>
      </c>
      <c r="C95" s="31"/>
      <c r="D95" s="31"/>
      <c r="E95" s="30"/>
      <c r="F95" s="30"/>
      <c r="G95" s="30"/>
      <c r="H95" s="32"/>
      <c r="I95" s="32"/>
      <c r="J95" s="32"/>
      <c r="K95" s="33"/>
      <c r="L95" s="33"/>
      <c r="M95" s="33"/>
      <c r="N95" s="121"/>
      <c r="O95" s="22"/>
      <c r="P95" s="54"/>
      <c r="Q95" s="3"/>
      <c r="R95" s="3"/>
    </row>
    <row r="96" spans="1:18" outlineLevel="1">
      <c r="A96" s="111" t="s">
        <v>71</v>
      </c>
      <c r="B96" s="90" t="s">
        <v>344</v>
      </c>
      <c r="C96" s="19" t="s">
        <v>28</v>
      </c>
      <c r="D96" s="31"/>
      <c r="E96" s="30"/>
      <c r="F96" s="30"/>
      <c r="G96" s="30" t="s">
        <v>198</v>
      </c>
      <c r="H96" s="32"/>
      <c r="I96" s="32"/>
      <c r="J96" s="16">
        <v>0.05</v>
      </c>
      <c r="K96" s="33"/>
      <c r="L96" s="33"/>
      <c r="M96" s="33"/>
      <c r="N96" s="27">
        <f>ROUND($J$78*$J96,2)</f>
        <v>1.25</v>
      </c>
      <c r="O96" s="28">
        <f>IF(SUM(K96:M96)=0,0,AVERAGE(K96:M96))</f>
        <v>0</v>
      </c>
      <c r="P96" s="56" t="str">
        <f>IF(SUM(K96:M96)=0,"",IF(MAX(K96:M96)-MIN(K96:M96)&gt;Seuil*N96,"***",""))</f>
        <v/>
      </c>
      <c r="Q96" s="3"/>
      <c r="R96" s="3"/>
    </row>
    <row r="97" spans="1:18" ht="15" customHeight="1" outlineLevel="1">
      <c r="A97" s="111" t="s">
        <v>72</v>
      </c>
      <c r="B97" s="90" t="s">
        <v>130</v>
      </c>
      <c r="C97" s="31" t="s">
        <v>95</v>
      </c>
      <c r="D97" s="31" t="s">
        <v>11</v>
      </c>
      <c r="E97" s="30"/>
      <c r="F97" s="30" t="s">
        <v>198</v>
      </c>
      <c r="G97" s="30"/>
      <c r="H97" s="32"/>
      <c r="I97" s="32"/>
      <c r="J97" s="16">
        <v>0.05</v>
      </c>
      <c r="K97" s="33"/>
      <c r="L97" s="33"/>
      <c r="M97" s="33"/>
      <c r="N97" s="27">
        <f>ROUND($J$78*$J97,2)</f>
        <v>1.25</v>
      </c>
      <c r="O97" s="28">
        <f>IF(SUM(K97:M97)=0,0,AVERAGE(K97:M97))</f>
        <v>0</v>
      </c>
      <c r="P97" s="56" t="str">
        <f>IF(SUM(K97:M97)=0,"",IF(MAX(K97:M97)-MIN(K97:M97)&gt;Seuil*N97,"***",""))</f>
        <v/>
      </c>
      <c r="Q97" s="3"/>
      <c r="R97" s="3"/>
    </row>
    <row r="98" spans="1:18" ht="15" customHeight="1" outlineLevel="1">
      <c r="A98" s="111" t="s">
        <v>73</v>
      </c>
      <c r="B98" s="90" t="s">
        <v>345</v>
      </c>
      <c r="C98" s="19" t="s">
        <v>28</v>
      </c>
      <c r="D98" s="31"/>
      <c r="E98" s="30"/>
      <c r="F98" s="30"/>
      <c r="G98" s="30"/>
      <c r="H98" s="32"/>
      <c r="I98" s="32"/>
      <c r="J98" s="16">
        <v>0.05</v>
      </c>
      <c r="K98" s="33"/>
      <c r="L98" s="33"/>
      <c r="M98" s="33"/>
      <c r="N98" s="27">
        <f>ROUND($J$78*$J98,2)</f>
        <v>1.25</v>
      </c>
      <c r="O98" s="28">
        <f>IF(SUM(K98:M98)=0,0,AVERAGE(K98:M98))</f>
        <v>0</v>
      </c>
      <c r="P98" s="56" t="str">
        <f>IF(SUM(K98:M98)=0,"",IF(MAX(K98:M98)-MIN(K98:M98)&gt;Seuil*N98,"***",""))</f>
        <v/>
      </c>
      <c r="Q98" s="3"/>
      <c r="R98" s="3"/>
    </row>
    <row r="99" spans="1:18" ht="15" customHeight="1" outlineLevel="1">
      <c r="A99" s="111" t="s">
        <v>74</v>
      </c>
      <c r="B99" s="90" t="s">
        <v>131</v>
      </c>
      <c r="C99" s="19" t="s">
        <v>28</v>
      </c>
      <c r="D99" s="31"/>
      <c r="E99" s="30"/>
      <c r="F99" s="30"/>
      <c r="G99" s="30"/>
      <c r="H99" s="32"/>
      <c r="I99" s="32"/>
      <c r="J99" s="16">
        <v>0.05</v>
      </c>
      <c r="K99" s="33"/>
      <c r="L99" s="33"/>
      <c r="M99" s="33"/>
      <c r="N99" s="27">
        <f>ROUND($J$78*$J99,2)</f>
        <v>1.25</v>
      </c>
      <c r="O99" s="28">
        <f>IF(SUM(K99:M99)=0,0,AVERAGE(K99:M99))</f>
        <v>0</v>
      </c>
      <c r="P99" s="56" t="str">
        <f>IF(SUM(K99:M99)=0,"",IF(MAX(K99:M99)-MIN(K99:M99)&gt;Seuil*N99,"***",""))</f>
        <v/>
      </c>
      <c r="Q99" s="3"/>
      <c r="R99" s="3"/>
    </row>
    <row r="100" spans="1:18" ht="15" customHeight="1" outlineLevel="1">
      <c r="A100" s="111" t="s">
        <v>21</v>
      </c>
      <c r="B100" s="90" t="s">
        <v>132</v>
      </c>
      <c r="C100" s="31" t="s">
        <v>95</v>
      </c>
      <c r="D100" s="31" t="s">
        <v>12</v>
      </c>
      <c r="E100" s="30"/>
      <c r="F100" s="30" t="s">
        <v>198</v>
      </c>
      <c r="G100" s="30"/>
      <c r="H100" s="32"/>
      <c r="I100" s="32"/>
      <c r="J100" s="16">
        <v>0.05</v>
      </c>
      <c r="K100" s="33"/>
      <c r="L100" s="33"/>
      <c r="M100" s="33"/>
      <c r="N100" s="27">
        <f>ROUND($J$78*$J100,2)</f>
        <v>1.25</v>
      </c>
      <c r="O100" s="28">
        <f>IF(SUM(K100:M100)=0,0,AVERAGE(K100:M100))</f>
        <v>0</v>
      </c>
      <c r="P100" s="56" t="str">
        <f>IF(SUM(K100:M100)=0,"",IF(MAX(K100:M100)-MIN(K100:M100)&gt;Seuil*N100,"***",""))</f>
        <v/>
      </c>
      <c r="Q100" s="3"/>
      <c r="R100" s="3"/>
    </row>
    <row r="101" spans="1:18" s="14" customFormat="1" ht="15" customHeight="1">
      <c r="A101" s="108">
        <v>6</v>
      </c>
      <c r="B101" s="99" t="s">
        <v>48</v>
      </c>
      <c r="C101" s="62"/>
      <c r="D101" s="62"/>
      <c r="E101" s="68"/>
      <c r="F101" s="68"/>
      <c r="G101" s="68"/>
      <c r="H101" s="75"/>
      <c r="I101" s="75"/>
      <c r="J101" s="79">
        <v>20</v>
      </c>
      <c r="K101" s="76"/>
      <c r="L101" s="76"/>
      <c r="M101" s="76"/>
      <c r="N101" s="27"/>
      <c r="O101" s="28"/>
      <c r="P101" s="56"/>
    </row>
    <row r="102" spans="1:18" s="15" customFormat="1" ht="15" customHeight="1" outlineLevel="1" collapsed="1">
      <c r="A102" s="112" t="s">
        <v>75</v>
      </c>
      <c r="B102" s="90" t="s">
        <v>346</v>
      </c>
      <c r="C102" s="64" t="s">
        <v>95</v>
      </c>
      <c r="D102" s="64" t="s">
        <v>13</v>
      </c>
      <c r="E102" s="69"/>
      <c r="F102" s="69" t="s">
        <v>198</v>
      </c>
      <c r="G102" s="69"/>
      <c r="H102" s="77"/>
      <c r="I102" s="77"/>
      <c r="J102" s="16">
        <v>0.2</v>
      </c>
      <c r="K102" s="78"/>
      <c r="L102" s="78"/>
      <c r="M102" s="78"/>
      <c r="N102" s="27">
        <f>ROUND($J$101*$J102,2)</f>
        <v>4</v>
      </c>
      <c r="O102" s="28">
        <f>IF(SUM(K102:M102)=0,0,AVERAGE(K102:M102))</f>
        <v>0</v>
      </c>
      <c r="P102" s="56" t="str">
        <f>IF(SUM(K102:M102)=0,"",IF(MAX(K102:M102)-MIN(K102:M102)&gt;Seuil*N102,"***",""))</f>
        <v/>
      </c>
    </row>
    <row r="103" spans="1:18" hidden="1" outlineLevel="2">
      <c r="A103" s="104" t="s">
        <v>76</v>
      </c>
      <c r="B103" s="93" t="s">
        <v>219</v>
      </c>
      <c r="C103" s="31"/>
      <c r="D103" s="31"/>
      <c r="E103" s="30"/>
      <c r="F103" s="30"/>
      <c r="G103" s="30"/>
      <c r="H103" s="32"/>
      <c r="I103" s="32"/>
      <c r="J103" s="32"/>
      <c r="K103" s="33"/>
      <c r="L103" s="33"/>
      <c r="M103" s="33"/>
      <c r="N103" s="121"/>
      <c r="O103" s="22"/>
      <c r="P103" s="54"/>
      <c r="Q103" s="3"/>
      <c r="R103" s="3"/>
    </row>
    <row r="104" spans="1:18" ht="24" hidden="1" outlineLevel="2">
      <c r="A104" s="104" t="s">
        <v>77</v>
      </c>
      <c r="B104" s="93" t="s">
        <v>347</v>
      </c>
      <c r="C104" s="31"/>
      <c r="D104" s="31"/>
      <c r="E104" s="30"/>
      <c r="F104" s="30"/>
      <c r="G104" s="30"/>
      <c r="H104" s="32"/>
      <c r="I104" s="32"/>
      <c r="J104" s="32"/>
      <c r="K104" s="33"/>
      <c r="L104" s="33"/>
      <c r="M104" s="33"/>
      <c r="N104" s="121"/>
      <c r="O104" s="22"/>
      <c r="P104" s="54"/>
      <c r="Q104" s="3"/>
      <c r="R104" s="3"/>
    </row>
    <row r="105" spans="1:18" outlineLevel="1">
      <c r="A105" s="111" t="s">
        <v>78</v>
      </c>
      <c r="B105" s="90" t="s">
        <v>133</v>
      </c>
      <c r="C105" s="31" t="s">
        <v>95</v>
      </c>
      <c r="D105" s="31" t="s">
        <v>14</v>
      </c>
      <c r="E105" s="30"/>
      <c r="F105" s="30" t="s">
        <v>198</v>
      </c>
      <c r="G105" s="30" t="s">
        <v>198</v>
      </c>
      <c r="H105" s="32"/>
      <c r="I105" s="32"/>
      <c r="J105" s="16">
        <v>0.1</v>
      </c>
      <c r="K105" s="33"/>
      <c r="L105" s="33"/>
      <c r="M105" s="33"/>
      <c r="N105" s="27">
        <f>ROUND($J$101*$J105,2)</f>
        <v>2</v>
      </c>
      <c r="O105" s="28">
        <f>IF(SUM(K105:M105)=0,0,AVERAGE(K105:M105))</f>
        <v>0</v>
      </c>
      <c r="P105" s="56" t="str">
        <f>IF(SUM(K105:M105)=0,"",IF(MAX(K105:M105)-MIN(K105:M105)&gt;Seuil*N105,"***",""))</f>
        <v/>
      </c>
      <c r="Q105" s="3"/>
      <c r="R105" s="3"/>
    </row>
    <row r="106" spans="1:18" s="15" customFormat="1" outlineLevel="1" collapsed="1">
      <c r="A106" s="111" t="s">
        <v>79</v>
      </c>
      <c r="B106" s="90" t="s">
        <v>348</v>
      </c>
      <c r="C106" s="24" t="s">
        <v>28</v>
      </c>
      <c r="D106" s="64"/>
      <c r="E106" s="69"/>
      <c r="F106" s="69" t="s">
        <v>198</v>
      </c>
      <c r="G106" s="69"/>
      <c r="H106" s="77"/>
      <c r="I106" s="77"/>
      <c r="J106" s="16">
        <v>0.1</v>
      </c>
      <c r="K106" s="78"/>
      <c r="L106" s="78"/>
      <c r="M106" s="78"/>
      <c r="N106" s="27">
        <f>ROUND($J$101*$J106,2)</f>
        <v>2</v>
      </c>
      <c r="O106" s="28">
        <f>IF(SUM(K106:M106)=0,0,AVERAGE(K106:M106))</f>
        <v>0</v>
      </c>
      <c r="P106" s="56" t="str">
        <f>IF(SUM(K106:M106)=0,"",IF(MAX(K106:M106)-MIN(K106:M106)&gt;Seuil*N106,"***",""))</f>
        <v/>
      </c>
    </row>
    <row r="107" spans="1:18" ht="15" hidden="1" customHeight="1" outlineLevel="2">
      <c r="A107" s="104" t="s">
        <v>80</v>
      </c>
      <c r="B107" s="93" t="s">
        <v>220</v>
      </c>
      <c r="C107" s="31" t="s">
        <v>95</v>
      </c>
      <c r="D107" s="19" t="s">
        <v>15</v>
      </c>
      <c r="E107" s="18"/>
      <c r="F107" s="18"/>
      <c r="G107" s="18"/>
      <c r="H107" s="32"/>
      <c r="I107" s="20"/>
      <c r="J107" s="20"/>
      <c r="K107" s="21"/>
      <c r="L107" s="21"/>
      <c r="M107" s="21"/>
      <c r="N107" s="120"/>
      <c r="O107" s="36"/>
    </row>
    <row r="108" spans="1:18" hidden="1" outlineLevel="2">
      <c r="A108" s="104" t="s">
        <v>81</v>
      </c>
      <c r="B108" s="93" t="s">
        <v>221</v>
      </c>
      <c r="C108" s="31" t="s">
        <v>95</v>
      </c>
      <c r="D108" s="19" t="s">
        <v>16</v>
      </c>
      <c r="E108" s="18"/>
      <c r="F108" s="18"/>
      <c r="G108" s="18"/>
      <c r="H108" s="32"/>
      <c r="I108" s="20"/>
      <c r="J108" s="20"/>
      <c r="K108" s="21"/>
      <c r="L108" s="21"/>
      <c r="M108" s="21"/>
      <c r="N108" s="120"/>
      <c r="O108" s="36"/>
    </row>
    <row r="109" spans="1:18" hidden="1" outlineLevel="2">
      <c r="A109" s="104" t="s">
        <v>82</v>
      </c>
      <c r="B109" s="93" t="s">
        <v>222</v>
      </c>
      <c r="C109" s="31" t="s">
        <v>95</v>
      </c>
      <c r="D109" s="19" t="s">
        <v>17</v>
      </c>
      <c r="E109" s="18"/>
      <c r="F109" s="18"/>
      <c r="G109" s="18"/>
      <c r="H109" s="32"/>
      <c r="I109" s="20"/>
      <c r="J109" s="20"/>
      <c r="K109" s="21"/>
      <c r="L109" s="21"/>
      <c r="M109" s="21"/>
      <c r="N109" s="120"/>
      <c r="O109" s="36"/>
    </row>
    <row r="110" spans="1:18" outlineLevel="1">
      <c r="A110" s="111" t="s">
        <v>83</v>
      </c>
      <c r="B110" s="90" t="s">
        <v>309</v>
      </c>
      <c r="C110" s="31" t="s">
        <v>95</v>
      </c>
      <c r="D110" s="19" t="s">
        <v>18</v>
      </c>
      <c r="E110" s="18"/>
      <c r="F110" s="18" t="s">
        <v>198</v>
      </c>
      <c r="G110" s="18"/>
      <c r="H110" s="32"/>
      <c r="I110" s="20"/>
      <c r="J110" s="16">
        <v>0.1</v>
      </c>
      <c r="K110" s="21"/>
      <c r="L110" s="21"/>
      <c r="M110" s="21"/>
      <c r="N110" s="27">
        <f>ROUND($J$101*$J110,2)</f>
        <v>2</v>
      </c>
      <c r="O110" s="28">
        <f>IF(SUM(K110:M110)=0,0,AVERAGE(K110:M110))</f>
        <v>0</v>
      </c>
      <c r="P110" s="56" t="str">
        <f t="shared" ref="P110:P115" si="6">IF(SUM(K110:M110)=0,"",IF(MAX(K110:M110)-MIN(K110:M110)&gt;Seuil*N110,"***",""))</f>
        <v/>
      </c>
    </row>
    <row r="111" spans="1:18" outlineLevel="1">
      <c r="A111" s="111" t="s">
        <v>84</v>
      </c>
      <c r="B111" s="90" t="s">
        <v>349</v>
      </c>
      <c r="C111" s="31" t="s">
        <v>95</v>
      </c>
      <c r="D111" s="67" t="s">
        <v>19</v>
      </c>
      <c r="E111" s="18"/>
      <c r="F111" s="18" t="s">
        <v>198</v>
      </c>
      <c r="G111" s="18" t="s">
        <v>198</v>
      </c>
      <c r="H111" s="32"/>
      <c r="I111" s="20"/>
      <c r="J111" s="16">
        <v>0.2</v>
      </c>
      <c r="K111" s="21"/>
      <c r="L111" s="21"/>
      <c r="M111" s="21"/>
      <c r="N111" s="27">
        <f>ROUND($J$101*$J111,2)</f>
        <v>4</v>
      </c>
      <c r="O111" s="28">
        <f>IF(SUM(K111:M111)=0,0,AVERAGE(K111:M111))</f>
        <v>0</v>
      </c>
      <c r="P111" s="56" t="str">
        <f t="shared" si="6"/>
        <v/>
      </c>
    </row>
    <row r="112" spans="1:18" outlineLevel="1">
      <c r="A112" s="111" t="s">
        <v>85</v>
      </c>
      <c r="B112" s="98" t="s">
        <v>350</v>
      </c>
      <c r="C112" s="31" t="s">
        <v>95</v>
      </c>
      <c r="D112" s="19" t="s">
        <v>20</v>
      </c>
      <c r="E112" s="18"/>
      <c r="F112" s="18" t="s">
        <v>198</v>
      </c>
      <c r="G112" s="18"/>
      <c r="H112" s="32"/>
      <c r="I112" s="20"/>
      <c r="J112" s="16">
        <v>0.1</v>
      </c>
      <c r="K112" s="21"/>
      <c r="L112" s="21"/>
      <c r="M112" s="21"/>
      <c r="N112" s="27">
        <f>ROUND($J$101*$J112,2)</f>
        <v>2</v>
      </c>
      <c r="O112" s="28">
        <f>IF(SUM(K112:M112)=0,0,AVERAGE(K112:M112))</f>
        <v>0</v>
      </c>
      <c r="P112" s="56" t="str">
        <f t="shared" si="6"/>
        <v/>
      </c>
    </row>
    <row r="113" spans="1:16" outlineLevel="1">
      <c r="A113" s="111" t="s">
        <v>86</v>
      </c>
      <c r="B113" s="90" t="s">
        <v>310</v>
      </c>
      <c r="C113" s="19" t="s">
        <v>28</v>
      </c>
      <c r="E113" s="18"/>
      <c r="F113" s="18" t="s">
        <v>198</v>
      </c>
      <c r="G113" s="18"/>
      <c r="H113" s="32"/>
      <c r="I113" s="20"/>
      <c r="J113" s="16">
        <v>0.1</v>
      </c>
      <c r="K113" s="21"/>
      <c r="L113" s="21"/>
      <c r="M113" s="21"/>
      <c r="N113" s="27">
        <f>ROUND($J$101*$J113,2)</f>
        <v>2</v>
      </c>
      <c r="O113" s="28">
        <f>IF(SUM(K113:M113)=0,0,AVERAGE(K113:M113))</f>
        <v>0</v>
      </c>
      <c r="P113" s="56" t="str">
        <f t="shared" si="6"/>
        <v/>
      </c>
    </row>
    <row r="114" spans="1:16" outlineLevel="1">
      <c r="A114" s="111" t="s">
        <v>87</v>
      </c>
      <c r="B114" s="90" t="s">
        <v>351</v>
      </c>
      <c r="C114" s="19" t="s">
        <v>28</v>
      </c>
      <c r="E114" s="18"/>
      <c r="F114" s="18" t="s">
        <v>198</v>
      </c>
      <c r="G114" s="18" t="s">
        <v>198</v>
      </c>
      <c r="H114" s="32"/>
      <c r="I114" s="20"/>
      <c r="J114" s="16">
        <v>0.1</v>
      </c>
      <c r="K114" s="113"/>
      <c r="L114" s="113"/>
      <c r="M114" s="113"/>
      <c r="N114" s="27">
        <f>ROUND($J$101*$J114,2)</f>
        <v>2</v>
      </c>
      <c r="O114" s="28">
        <f>IF(SUM(K114:M114)=0,0,AVERAGE(K114:M114))</f>
        <v>0</v>
      </c>
      <c r="P114" s="56" t="str">
        <f t="shared" si="6"/>
        <v/>
      </c>
    </row>
    <row r="115" spans="1:16" ht="15" customHeight="1">
      <c r="A115" s="114"/>
      <c r="B115" s="115" t="s">
        <v>45</v>
      </c>
      <c r="C115" s="116"/>
      <c r="D115" s="116"/>
      <c r="E115" s="116"/>
      <c r="F115" s="116"/>
      <c r="G115" s="116"/>
      <c r="H115" s="116"/>
      <c r="I115" s="116"/>
      <c r="J115" s="116"/>
      <c r="K115" s="117"/>
      <c r="L115" s="117"/>
      <c r="M115" s="117"/>
      <c r="N115" s="117">
        <f>SUM(N2:N114)</f>
        <v>100</v>
      </c>
      <c r="O115" s="118">
        <f>SUM(O2:O114)</f>
        <v>1.2866666666666668</v>
      </c>
      <c r="P115" s="66" t="str">
        <f t="shared" si="6"/>
        <v/>
      </c>
    </row>
    <row r="116" spans="1:16">
      <c r="B116" s="100"/>
    </row>
    <row r="117" spans="1:16">
      <c r="B117" s="100"/>
    </row>
    <row r="133" spans="2:2">
      <c r="B133" s="100"/>
    </row>
    <row r="134" spans="2:2">
      <c r="B134" s="100"/>
    </row>
    <row r="135" spans="2:2">
      <c r="B135" s="100"/>
    </row>
    <row r="136" spans="2:2">
      <c r="B136" s="100"/>
    </row>
    <row r="137" spans="2:2">
      <c r="B137" s="100"/>
    </row>
    <row r="139" spans="2:2" ht="17">
      <c r="B139" s="101"/>
    </row>
    <row r="140" spans="2:2" ht="17">
      <c r="B140" s="101"/>
    </row>
    <row r="141" spans="2:2" ht="17">
      <c r="B141" s="101"/>
    </row>
    <row r="142" spans="2:2" ht="17">
      <c r="B142" s="101"/>
    </row>
    <row r="143" spans="2:2" ht="17">
      <c r="B143" s="101"/>
    </row>
    <row r="144" spans="2:2" ht="17">
      <c r="B144" s="101"/>
    </row>
    <row r="145" spans="2:2" ht="17">
      <c r="B145" s="101"/>
    </row>
    <row r="146" spans="2:2" ht="17">
      <c r="B146" s="101"/>
    </row>
    <row r="147" spans="2:2" ht="17">
      <c r="B147" s="101"/>
    </row>
    <row r="148" spans="2:2" ht="17">
      <c r="B148" s="101"/>
    </row>
    <row r="149" spans="2:2" ht="17">
      <c r="B149" s="101"/>
    </row>
    <row r="150" spans="2:2" ht="17">
      <c r="B150" s="101"/>
    </row>
    <row r="151" spans="2:2" ht="17">
      <c r="B151" s="101"/>
    </row>
    <row r="152" spans="2:2" ht="17">
      <c r="B152" s="101"/>
    </row>
    <row r="153" spans="2:2" ht="17">
      <c r="B153" s="101"/>
    </row>
    <row r="154" spans="2:2" ht="17">
      <c r="B154" s="101"/>
    </row>
    <row r="155" spans="2:2" ht="17">
      <c r="B155" s="101"/>
    </row>
  </sheetData>
  <phoneticPr fontId="7" type="noConversion"/>
  <pageMargins left="0.75" right="0.75" top="1" bottom="1" header="0.4921259845" footer="0.4921259845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zoomScale="150" zoomScaleNormal="150" zoomScalePageLayoutView="150" workbookViewId="0">
      <selection activeCell="C14" sqref="C14"/>
    </sheetView>
  </sheetViews>
  <sheetFormatPr baseColWidth="10" defaultRowHeight="12" x14ac:dyDescent="0"/>
  <cols>
    <col min="1" max="1" width="16" customWidth="1"/>
    <col min="2" max="2" width="8" customWidth="1"/>
    <col min="3" max="3" width="83" style="4" bestFit="1" customWidth="1"/>
  </cols>
  <sheetData>
    <row r="1" spans="1:3">
      <c r="A1" s="84" t="s">
        <v>249</v>
      </c>
      <c r="B1" s="5"/>
    </row>
    <row r="2" spans="1:3">
      <c r="A2" s="4" t="s">
        <v>199</v>
      </c>
      <c r="B2" s="4"/>
    </row>
    <row r="3" spans="1:3">
      <c r="A3" s="4" t="s">
        <v>119</v>
      </c>
      <c r="B3" s="4"/>
      <c r="C3" s="4" t="s">
        <v>203</v>
      </c>
    </row>
    <row r="4" spans="1:3">
      <c r="A4" s="4" t="s">
        <v>120</v>
      </c>
      <c r="B4" s="4"/>
      <c r="C4" s="4" t="s">
        <v>291</v>
      </c>
    </row>
    <row r="5" spans="1:3">
      <c r="A5" s="4" t="s">
        <v>193</v>
      </c>
      <c r="B5" s="4"/>
      <c r="C5" s="4" t="s">
        <v>378</v>
      </c>
    </row>
    <row r="6" spans="1:3">
      <c r="A6" s="4" t="s">
        <v>194</v>
      </c>
      <c r="B6" s="4"/>
      <c r="C6" s="4" t="s">
        <v>200</v>
      </c>
    </row>
    <row r="7" spans="1:3">
      <c r="A7" s="4" t="s">
        <v>195</v>
      </c>
      <c r="B7" s="4"/>
      <c r="C7" s="4" t="s">
        <v>201</v>
      </c>
    </row>
    <row r="8" spans="1:3">
      <c r="A8" s="4" t="s">
        <v>284</v>
      </c>
      <c r="B8" s="4"/>
      <c r="C8" s="4" t="s">
        <v>285</v>
      </c>
    </row>
    <row r="9" spans="1:3">
      <c r="A9" s="4" t="s">
        <v>283</v>
      </c>
      <c r="B9" s="4"/>
      <c r="C9" s="4" t="s">
        <v>288</v>
      </c>
    </row>
    <row r="10" spans="1:3">
      <c r="A10" s="4" t="s">
        <v>287</v>
      </c>
      <c r="B10" s="4"/>
      <c r="C10" s="4" t="s">
        <v>286</v>
      </c>
    </row>
    <row r="11" spans="1:3">
      <c r="A11" s="4" t="s">
        <v>354</v>
      </c>
      <c r="B11" s="4"/>
      <c r="C11" s="4" t="s">
        <v>355</v>
      </c>
    </row>
    <row r="12" spans="1:3">
      <c r="A12" s="4" t="s">
        <v>356</v>
      </c>
      <c r="B12" s="4"/>
      <c r="C12" s="4" t="s">
        <v>357</v>
      </c>
    </row>
    <row r="13" spans="1:3">
      <c r="A13" s="4" t="s">
        <v>358</v>
      </c>
      <c r="B13" s="4"/>
      <c r="C13" s="4" t="s">
        <v>380</v>
      </c>
    </row>
    <row r="14" spans="1:3">
      <c r="A14" s="4" t="s">
        <v>197</v>
      </c>
      <c r="B14" s="4"/>
      <c r="C14" s="4" t="s">
        <v>289</v>
      </c>
    </row>
    <row r="15" spans="1:3">
      <c r="A15" s="4" t="s">
        <v>196</v>
      </c>
      <c r="B15" s="4"/>
      <c r="C15" s="4" t="s">
        <v>290</v>
      </c>
    </row>
    <row r="16" spans="1:3">
      <c r="A16" s="4"/>
      <c r="B16" s="4"/>
    </row>
    <row r="17" spans="1:3">
      <c r="A17" s="84" t="s">
        <v>250</v>
      </c>
      <c r="B17" s="4"/>
    </row>
    <row r="18" spans="1:3">
      <c r="A18" s="10" t="s">
        <v>253</v>
      </c>
      <c r="B18" s="4"/>
      <c r="C18" s="4" t="s">
        <v>254</v>
      </c>
    </row>
    <row r="19" spans="1:3">
      <c r="A19" s="11" t="s">
        <v>251</v>
      </c>
      <c r="B19" s="4"/>
      <c r="C19" s="4" t="s">
        <v>252</v>
      </c>
    </row>
    <row r="20" spans="1:3">
      <c r="A20" s="119" t="s">
        <v>304</v>
      </c>
      <c r="B20" s="4"/>
      <c r="C20" s="4" t="s">
        <v>305</v>
      </c>
    </row>
    <row r="21" spans="1:3">
      <c r="A21" s="4"/>
      <c r="B21" s="4"/>
    </row>
    <row r="23" spans="1:3">
      <c r="A23" s="84" t="s">
        <v>121</v>
      </c>
      <c r="B23" s="5"/>
    </row>
    <row r="24" spans="1:3">
      <c r="A24" s="4" t="s">
        <v>123</v>
      </c>
      <c r="B24" s="4"/>
      <c r="C24" s="4" t="s">
        <v>124</v>
      </c>
    </row>
    <row r="25" spans="1:3">
      <c r="A25" s="4" t="s">
        <v>95</v>
      </c>
      <c r="C25" s="4" t="s">
        <v>94</v>
      </c>
    </row>
    <row r="26" spans="1:3">
      <c r="A26" s="4" t="s">
        <v>125</v>
      </c>
      <c r="C26" s="4" t="s">
        <v>292</v>
      </c>
    </row>
    <row r="27" spans="1:3">
      <c r="A27" s="4" t="s">
        <v>293</v>
      </c>
      <c r="C27" s="4" t="s">
        <v>294</v>
      </c>
    </row>
    <row r="28" spans="1:3">
      <c r="A28" s="4"/>
    </row>
    <row r="29" spans="1:3">
      <c r="A29" s="4"/>
    </row>
    <row r="30" spans="1:3">
      <c r="A30" s="4"/>
    </row>
    <row r="31" spans="1:3">
      <c r="A31" s="4"/>
    </row>
    <row r="34" spans="1:3">
      <c r="A34" s="85" t="s">
        <v>279</v>
      </c>
    </row>
    <row r="35" spans="1:3">
      <c r="A35" s="4" t="s">
        <v>248</v>
      </c>
      <c r="B35" s="133">
        <v>0.2</v>
      </c>
      <c r="C35" s="4" t="s">
        <v>247</v>
      </c>
    </row>
  </sheetData>
  <phoneticPr fontId="7" type="noConversion"/>
  <hyperlinks>
    <hyperlink ref="C25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Sommaire</vt:lpstr>
      <vt:lpstr>Grille de revue</vt:lpstr>
      <vt:lpstr>Légende</vt:lpstr>
    </vt:vector>
  </TitlesOfParts>
  <Company>Université de Sherbrooke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</dc:creator>
  <cp:lastModifiedBy>Luc Lavoie</cp:lastModifiedBy>
  <dcterms:created xsi:type="dcterms:W3CDTF">2010-09-07T14:26:58Z</dcterms:created>
  <dcterms:modified xsi:type="dcterms:W3CDTF">2014-09-30T11:46:47Z</dcterms:modified>
</cp:coreProperties>
</file>